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ublixo365-my.sharepoint.com/personal/adam_goodson_publix_com/Documents/Desktop/"/>
    </mc:Choice>
  </mc:AlternateContent>
  <xr:revisionPtr revIDLastSave="0" documentId="8_{B920999A-D821-49B3-A00E-69A2A9F7F3FA}" xr6:coauthVersionLast="47" xr6:coauthVersionMax="47" xr10:uidLastSave="{00000000-0000-0000-0000-000000000000}"/>
  <bookViews>
    <workbookView xWindow="-120" yWindow="-120" windowWidth="29040" windowHeight="15720" firstSheet="2" activeTab="2" xr2:uid="{00000000-000D-0000-FFFF-FFFF00000000}"/>
  </bookViews>
  <sheets>
    <sheet name="2016 - By Category Manager" sheetId="4" state="hidden" r:id="rId1"/>
    <sheet name="Savings" sheetId="3" state="hidden" r:id="rId2"/>
    <sheet name="2026" sheetId="18" r:id="rId3"/>
  </sheets>
  <definedNames>
    <definedName name="_xlnm.Print_Area" localSheetId="0">'2016 - By Category Manager'!$A$1:$J$46</definedName>
    <definedName name="_xlnm.Print_Area" localSheetId="2">'2026'!$A$1:$D$2</definedName>
    <definedName name="_xlnm.Print_Area" localSheetId="1">Savings!$A$1:$J$65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3" i="18" l="1"/>
  <c r="A94" i="18"/>
  <c r="A95" i="18" s="1"/>
  <c r="A96" i="18" s="1"/>
  <c r="A97" i="18" s="1"/>
  <c r="A98" i="18" s="1"/>
  <c r="A99" i="18" s="1"/>
  <c r="A100" i="18" s="1"/>
  <c r="A101" i="18" s="1"/>
  <c r="A102" i="18" s="1"/>
  <c r="A103" i="18" s="1"/>
  <c r="A104" i="18" s="1"/>
  <c r="A105" i="18" s="1"/>
  <c r="A106" i="18" s="1"/>
  <c r="A92" i="18"/>
  <c r="A68" i="18"/>
  <c r="A69" i="18" s="1"/>
  <c r="A70" i="18" s="1"/>
  <c r="A71" i="18" s="1"/>
  <c r="A72" i="18" s="1"/>
  <c r="A73" i="18" s="1"/>
  <c r="A74" i="18" s="1"/>
  <c r="A75" i="18" s="1"/>
  <c r="A76" i="18" s="1"/>
  <c r="A77" i="18" s="1"/>
  <c r="A78" i="18" s="1"/>
  <c r="A79" i="18" s="1"/>
  <c r="A80" i="18" s="1"/>
  <c r="A81" i="18" s="1"/>
  <c r="A82" i="18" s="1"/>
  <c r="A83" i="18" s="1"/>
  <c r="A84" i="18" s="1"/>
  <c r="A85" i="18" s="1"/>
  <c r="A86" i="18" s="1"/>
  <c r="A87" i="18" s="1"/>
  <c r="A88" i="18" s="1"/>
  <c r="A89" i="18" s="1"/>
  <c r="A67" i="18"/>
  <c r="A66" i="18"/>
  <c r="A47" i="18"/>
  <c r="A48" i="18"/>
  <c r="A49" i="18"/>
  <c r="A50" i="18" s="1"/>
  <c r="A51" i="18" s="1"/>
  <c r="A52" i="18" s="1"/>
  <c r="A53" i="18" s="1"/>
  <c r="A54" i="18" s="1"/>
  <c r="A55" i="18" s="1"/>
  <c r="A56" i="18" s="1"/>
  <c r="A57" i="18" s="1"/>
  <c r="A58" i="18" s="1"/>
  <c r="A59" i="18" s="1"/>
  <c r="A60" i="18" s="1"/>
  <c r="A61" i="18" s="1"/>
  <c r="A62" i="18" s="1"/>
  <c r="A63" i="18" s="1"/>
  <c r="A64" i="18" s="1"/>
  <c r="A46" i="18"/>
  <c r="J44" i="4"/>
  <c r="H44" i="4"/>
  <c r="G44" i="4"/>
  <c r="F44" i="4"/>
  <c r="E44" i="4"/>
  <c r="J20" i="4"/>
  <c r="H20" i="4"/>
  <c r="G20" i="4"/>
  <c r="F20" i="4"/>
  <c r="E20" i="4"/>
  <c r="J34" i="4"/>
  <c r="H34" i="4"/>
  <c r="G34" i="4"/>
  <c r="F34" i="4"/>
  <c r="E34" i="4"/>
  <c r="J18" i="4"/>
  <c r="H18" i="4"/>
  <c r="G18" i="4"/>
  <c r="F18" i="4"/>
  <c r="E18" i="4"/>
  <c r="J19" i="4"/>
  <c r="H19" i="4"/>
  <c r="G19" i="4"/>
  <c r="F19" i="4"/>
  <c r="E19" i="4"/>
  <c r="J39" i="4"/>
  <c r="H39" i="4"/>
  <c r="G39" i="4"/>
  <c r="F39" i="4"/>
  <c r="E39" i="4"/>
  <c r="J17" i="4"/>
  <c r="H17" i="4"/>
  <c r="G17" i="4"/>
  <c r="F17" i="4"/>
  <c r="E17" i="4"/>
  <c r="J33" i="4"/>
  <c r="H33" i="4"/>
  <c r="G33" i="4"/>
  <c r="F33" i="4"/>
  <c r="E33" i="4"/>
  <c r="J16" i="4"/>
  <c r="H16" i="4"/>
  <c r="G16" i="4"/>
  <c r="F16" i="4"/>
  <c r="E16" i="4"/>
  <c r="J25" i="4"/>
  <c r="H25" i="4"/>
  <c r="G25" i="4"/>
  <c r="F25" i="4"/>
  <c r="E25" i="4"/>
  <c r="J24" i="4"/>
  <c r="H24" i="4"/>
  <c r="G24" i="4"/>
  <c r="F24" i="4"/>
  <c r="E24" i="4"/>
  <c r="J15" i="4"/>
  <c r="H15" i="4"/>
  <c r="G15" i="4"/>
  <c r="F15" i="4"/>
  <c r="E15" i="4"/>
  <c r="J36" i="4"/>
  <c r="H36" i="4"/>
  <c r="G36" i="4"/>
  <c r="F36" i="4"/>
  <c r="E36" i="4"/>
  <c r="J8" i="4"/>
  <c r="H8" i="4"/>
  <c r="G8" i="4"/>
  <c r="F8" i="4"/>
  <c r="E8" i="4"/>
  <c r="J43" i="4"/>
  <c r="H43" i="4"/>
  <c r="G43" i="4"/>
  <c r="F43" i="4"/>
  <c r="E43" i="4"/>
  <c r="J14" i="4"/>
  <c r="H14" i="4"/>
  <c r="G14" i="4"/>
  <c r="F14" i="4"/>
  <c r="E14" i="4"/>
  <c r="J32" i="4"/>
  <c r="H32" i="4"/>
  <c r="G32" i="4"/>
  <c r="F32" i="4"/>
  <c r="E32" i="4"/>
  <c r="J13" i="4"/>
  <c r="H13" i="4"/>
  <c r="G13" i="4"/>
  <c r="F13" i="4"/>
  <c r="E13" i="4"/>
  <c r="J38" i="4"/>
  <c r="H38" i="4"/>
  <c r="G38" i="4"/>
  <c r="F38" i="4"/>
  <c r="E38" i="4"/>
  <c r="J45" i="4"/>
  <c r="H45" i="4"/>
  <c r="G45" i="4"/>
  <c r="F45" i="4"/>
  <c r="E45" i="4"/>
  <c r="J28" i="4"/>
  <c r="H28" i="4"/>
  <c r="G28" i="4"/>
  <c r="F28" i="4"/>
  <c r="E28" i="4"/>
  <c r="J31" i="4"/>
  <c r="H31" i="4"/>
  <c r="G31" i="4"/>
  <c r="F31" i="4"/>
  <c r="E31" i="4"/>
  <c r="J23" i="4"/>
  <c r="H23" i="4"/>
  <c r="G23" i="4"/>
  <c r="F23" i="4"/>
  <c r="E23" i="4"/>
  <c r="J35" i="4"/>
  <c r="H35" i="4"/>
  <c r="G35" i="4"/>
  <c r="F35" i="4"/>
  <c r="E35" i="4"/>
  <c r="J29" i="4"/>
  <c r="H29" i="4"/>
  <c r="G29" i="4"/>
  <c r="F29" i="4"/>
  <c r="E29" i="4"/>
  <c r="J12" i="4"/>
  <c r="H12" i="4"/>
  <c r="G12" i="4"/>
  <c r="F12" i="4"/>
  <c r="E12" i="4"/>
  <c r="J7" i="4"/>
  <c r="H7" i="4"/>
  <c r="G7" i="4"/>
  <c r="F7" i="4"/>
  <c r="E7" i="4"/>
  <c r="J37" i="4"/>
  <c r="H37" i="4"/>
  <c r="G37" i="4"/>
  <c r="F37" i="4"/>
  <c r="E37" i="4"/>
  <c r="J22" i="4"/>
  <c r="H22" i="4"/>
  <c r="G22" i="4"/>
  <c r="F22" i="4"/>
  <c r="E22" i="4"/>
  <c r="J6" i="4"/>
  <c r="H6" i="4"/>
  <c r="G6" i="4"/>
  <c r="F6" i="4"/>
  <c r="E6" i="4"/>
  <c r="J27" i="4"/>
  <c r="H27" i="4"/>
  <c r="G27" i="4"/>
  <c r="F27" i="4"/>
  <c r="E27" i="4"/>
  <c r="J11" i="4"/>
  <c r="H11" i="4"/>
  <c r="G11" i="4"/>
  <c r="F11" i="4"/>
  <c r="E11" i="4"/>
  <c r="J21" i="4"/>
  <c r="H21" i="4"/>
  <c r="G21" i="4"/>
  <c r="F21" i="4"/>
  <c r="E21" i="4"/>
  <c r="J42" i="4"/>
  <c r="H42" i="4"/>
  <c r="G42" i="4"/>
  <c r="F42" i="4"/>
  <c r="E42" i="4"/>
  <c r="J10" i="4"/>
  <c r="H10" i="4"/>
  <c r="G10" i="4"/>
  <c r="F10" i="4"/>
  <c r="E10" i="4"/>
  <c r="J9" i="4"/>
  <c r="H9" i="4"/>
  <c r="G9" i="4"/>
  <c r="F9" i="4"/>
  <c r="E9" i="4"/>
  <c r="J26" i="4"/>
  <c r="H26" i="4"/>
  <c r="G26" i="4"/>
  <c r="F26" i="4"/>
  <c r="E26" i="4"/>
  <c r="J41" i="4"/>
  <c r="H41" i="4"/>
  <c r="G41" i="4"/>
  <c r="F41" i="4"/>
  <c r="E41" i="4"/>
  <c r="J46" i="4"/>
  <c r="H46" i="4"/>
  <c r="G46" i="4"/>
  <c r="F46" i="4"/>
  <c r="E46" i="4"/>
  <c r="J40" i="4"/>
  <c r="H40" i="4"/>
  <c r="G40" i="4"/>
  <c r="F40" i="4"/>
  <c r="E40" i="4"/>
  <c r="J30" i="4"/>
  <c r="H30" i="4"/>
  <c r="G30" i="4"/>
  <c r="F30" i="4"/>
  <c r="E30" i="4"/>
  <c r="I64" i="3"/>
  <c r="J64" i="3"/>
  <c r="H63" i="3"/>
  <c r="I63" i="3"/>
  <c r="J63" i="3" s="1"/>
  <c r="H62" i="3"/>
  <c r="H65" i="3" s="1"/>
  <c r="G62" i="3"/>
  <c r="G65" i="3" s="1"/>
  <c r="I61" i="3"/>
  <c r="J61" i="3" s="1"/>
  <c r="I60" i="3"/>
  <c r="J60" i="3" s="1"/>
  <c r="I59" i="3"/>
  <c r="J59" i="3" s="1"/>
  <c r="I58" i="3"/>
  <c r="J58" i="3" s="1"/>
  <c r="I57" i="3"/>
  <c r="J57" i="3" s="1"/>
  <c r="I56" i="3"/>
  <c r="J56" i="3" s="1"/>
  <c r="I55" i="3"/>
  <c r="J55" i="3" s="1"/>
  <c r="I54" i="3"/>
  <c r="J54" i="3" s="1"/>
  <c r="I53" i="3"/>
  <c r="J53" i="3" s="1"/>
  <c r="I52" i="3"/>
  <c r="J52" i="3" s="1"/>
  <c r="I51" i="3"/>
  <c r="J51" i="3" s="1"/>
  <c r="H47" i="3"/>
  <c r="G47" i="3"/>
  <c r="I46" i="3"/>
  <c r="J46" i="3" s="1"/>
  <c r="I44" i="3"/>
  <c r="J44" i="3" s="1"/>
  <c r="I43" i="3"/>
  <c r="J43" i="3" s="1"/>
  <c r="I42" i="3"/>
  <c r="J42" i="3" s="1"/>
  <c r="I41" i="3"/>
  <c r="J41" i="3" s="1"/>
  <c r="I40" i="3"/>
  <c r="J40" i="3" s="1"/>
  <c r="I39" i="3"/>
  <c r="J39" i="3" s="1"/>
  <c r="I38" i="3"/>
  <c r="J38" i="3" s="1"/>
  <c r="I36" i="3"/>
  <c r="J36" i="3" s="1"/>
  <c r="I35" i="3"/>
  <c r="J35" i="3" s="1"/>
  <c r="I34" i="3"/>
  <c r="J34" i="3" s="1"/>
  <c r="I32" i="3"/>
  <c r="J32" i="3" s="1"/>
  <c r="I30" i="3"/>
  <c r="J30" i="3" s="1"/>
  <c r="I29" i="3"/>
  <c r="J29" i="3" s="1"/>
  <c r="I28" i="3"/>
  <c r="J28" i="3" s="1"/>
  <c r="I27" i="3"/>
  <c r="J27" i="3" s="1"/>
  <c r="I24" i="3"/>
  <c r="J24" i="3" s="1"/>
  <c r="I23" i="3"/>
  <c r="J23" i="3" s="1"/>
  <c r="I22" i="3"/>
  <c r="J22" i="3" s="1"/>
  <c r="I21" i="3"/>
  <c r="J21" i="3" s="1"/>
  <c r="I19" i="3"/>
  <c r="J19" i="3" s="1"/>
  <c r="I18" i="3"/>
  <c r="J18" i="3" s="1"/>
  <c r="I17" i="3"/>
  <c r="J17" i="3" s="1"/>
  <c r="I16" i="3"/>
  <c r="J16" i="3" s="1"/>
  <c r="I15" i="3"/>
  <c r="J15" i="3" s="1"/>
  <c r="I14" i="3"/>
  <c r="J14" i="3" s="1"/>
  <c r="I13" i="3"/>
  <c r="J13" i="3" s="1"/>
  <c r="I12" i="3"/>
  <c r="J12" i="3" s="1"/>
  <c r="I11" i="3"/>
  <c r="J11" i="3" s="1"/>
  <c r="I10" i="3"/>
  <c r="J10" i="3" s="1"/>
  <c r="I9" i="3"/>
  <c r="J9" i="3" s="1"/>
  <c r="I8" i="3"/>
  <c r="J8" i="3" s="1"/>
  <c r="I7" i="3"/>
  <c r="J7" i="3" s="1"/>
  <c r="I6" i="3"/>
  <c r="J6" i="3" s="1"/>
  <c r="I4" i="3"/>
  <c r="J4" i="3" s="1"/>
  <c r="I62" i="3"/>
  <c r="J62" i="3" s="1"/>
  <c r="I65" i="3" l="1"/>
  <c r="J65" i="3" s="1"/>
  <c r="I47" i="3"/>
  <c r="J47" i="3" s="1"/>
  <c r="A5" i="18" l="1"/>
  <c r="A6" i="18" s="1"/>
  <c r="A8" i="18" s="1"/>
</calcChain>
</file>

<file path=xl/sharedStrings.xml><?xml version="1.0" encoding="utf-8"?>
<sst xmlns="http://schemas.openxmlformats.org/spreadsheetml/2006/main" count="521" uniqueCount="276">
  <si>
    <t>2016 STORE BRAND REVIEW SCHEDULE (BY CATEGORY MANAGER)</t>
  </si>
  <si>
    <t>PRICE DISCOVERY MONTH</t>
  </si>
  <si>
    <t>CATEGORY</t>
  </si>
  <si>
    <t>COMMENTS &amp; JUSTIFICATION</t>
  </si>
  <si>
    <t>CATEGORY MANAGER</t>
  </si>
  <si>
    <t>ITEM REVIEW BY:</t>
  </si>
  <si>
    <t>PDR UPDATE DEADLINE BY:</t>
  </si>
  <si>
    <t>SCHEDULE KICK OFF BY:</t>
  </si>
  <si>
    <t>KICK OFF MEETING BY:</t>
  </si>
  <si>
    <t>PRICE DISCOVERY DATE:</t>
  </si>
  <si>
    <t>TARGET AWARD BY:</t>
  </si>
  <si>
    <t>JAN</t>
  </si>
  <si>
    <t xml:space="preserve"> </t>
  </si>
  <si>
    <t>-</t>
  </si>
  <si>
    <t>MAR</t>
  </si>
  <si>
    <t>Bacon Bits and Pieces</t>
  </si>
  <si>
    <t>Re-Review (2012)</t>
  </si>
  <si>
    <t>Duncan</t>
  </si>
  <si>
    <t>APR</t>
  </si>
  <si>
    <t>Mustard</t>
  </si>
  <si>
    <t>AUG</t>
  </si>
  <si>
    <t>Ketchup</t>
  </si>
  <si>
    <t>FEB</t>
  </si>
  <si>
    <t>Feminine Hygiene</t>
  </si>
  <si>
    <t>Re-Review (2011)</t>
  </si>
  <si>
    <t>Dwyer</t>
  </si>
  <si>
    <t>Family Planning</t>
  </si>
  <si>
    <t>Liquid Hand Soaps and Sanitizers</t>
  </si>
  <si>
    <t>Juices</t>
  </si>
  <si>
    <t>Gresham</t>
  </si>
  <si>
    <t>JUL</t>
  </si>
  <si>
    <t>Canned Pineapple</t>
  </si>
  <si>
    <t>Re-Review (2010)</t>
  </si>
  <si>
    <t>Canned Fruit</t>
  </si>
  <si>
    <t>Sugar Substitutes</t>
  </si>
  <si>
    <t>SEP</t>
  </si>
  <si>
    <t>Table Salt</t>
  </si>
  <si>
    <t>OCT</t>
  </si>
  <si>
    <t>Spices, Seasonings, and Extracts</t>
  </si>
  <si>
    <t>NOV</t>
  </si>
  <si>
    <t>Marshmallows</t>
  </si>
  <si>
    <t>Karcher</t>
  </si>
  <si>
    <t>Baby Care</t>
  </si>
  <si>
    <t>Kilpatrick</t>
  </si>
  <si>
    <t>DEC</t>
  </si>
  <si>
    <t>Diapers</t>
  </si>
  <si>
    <t>Eye Care</t>
  </si>
  <si>
    <t>King</t>
  </si>
  <si>
    <t>Bandages</t>
  </si>
  <si>
    <t>MAY</t>
  </si>
  <si>
    <t>Anti-Smoking Aids</t>
  </si>
  <si>
    <t>Aspirin</t>
  </si>
  <si>
    <t>Ibuprofen</t>
  </si>
  <si>
    <t>Premium Hot Chocolate</t>
  </si>
  <si>
    <t>Potential New Category</t>
  </si>
  <si>
    <t>Larscheid</t>
  </si>
  <si>
    <t>Syrup</t>
  </si>
  <si>
    <t>JUN</t>
  </si>
  <si>
    <t>Hot Cereal</t>
  </si>
  <si>
    <t>Bottle Water Single Serve</t>
  </si>
  <si>
    <t>McElroy</t>
  </si>
  <si>
    <t>Refrigerated Dough</t>
  </si>
  <si>
    <t>Middleton</t>
  </si>
  <si>
    <t>GreenWise Yogurt</t>
  </si>
  <si>
    <t>Aerosol Cream</t>
  </si>
  <si>
    <t>GreenWise Butter</t>
  </si>
  <si>
    <t>Re-Review (2008)</t>
  </si>
  <si>
    <t>Ice Cream Novelties</t>
  </si>
  <si>
    <t>Canned Soups</t>
  </si>
  <si>
    <t>O'Hara</t>
  </si>
  <si>
    <t>Canned Tomatoes</t>
  </si>
  <si>
    <t>Bird Seed</t>
  </si>
  <si>
    <t>O'Heir</t>
  </si>
  <si>
    <t>Foam Products</t>
  </si>
  <si>
    <t>Cat Litter</t>
  </si>
  <si>
    <t>Frozen Uncrustables</t>
  </si>
  <si>
    <t>Palestrini</t>
  </si>
  <si>
    <t>Frozen Breakfast Sandwiches</t>
  </si>
  <si>
    <t>Frozen Hispanic Products</t>
  </si>
  <si>
    <t>Re-Review (2009)</t>
  </si>
  <si>
    <t>Frozen Potatoes</t>
  </si>
  <si>
    <t>GreenWise Frozen Breads</t>
  </si>
  <si>
    <t>Crackers</t>
  </si>
  <si>
    <t>Reeves</t>
  </si>
  <si>
    <t>Lightbulbs</t>
  </si>
  <si>
    <t>Shepard</t>
  </si>
  <si>
    <t xml:space="preserve">2014 Grocery/Non-Foods Supplier Review Summary </t>
  </si>
  <si>
    <t>Difference</t>
  </si>
  <si>
    <t>Category</t>
  </si>
  <si>
    <t>Review Start Date</t>
  </si>
  <si>
    <t>Review Transition Date</t>
  </si>
  <si>
    <t>Volume</t>
  </si>
  <si>
    <t>Unit Of Measure</t>
  </si>
  <si>
    <t>Previous Costs</t>
  </si>
  <si>
    <t>Post Supplier Review Results</t>
  </si>
  <si>
    <t>$</t>
  </si>
  <si>
    <t>%</t>
  </si>
  <si>
    <r>
      <t>Fruit Pouches/Squeezers</t>
    </r>
    <r>
      <rPr>
        <vertAlign val="superscript"/>
        <sz val="14"/>
        <rFont val="Calibri"/>
        <family val="2"/>
      </rPr>
      <t>1</t>
    </r>
  </si>
  <si>
    <t>Cases</t>
  </si>
  <si>
    <t>Premium Granolas</t>
  </si>
  <si>
    <t>Based on supplier review results, the team chose NOT to move forward with a store brand program.</t>
  </si>
  <si>
    <r>
      <t>Nutrition Bars</t>
    </r>
    <r>
      <rPr>
        <vertAlign val="superscript"/>
        <sz val="14"/>
        <rFont val="Calibri"/>
        <family val="2"/>
      </rPr>
      <t>1</t>
    </r>
    <r>
      <rPr>
        <sz val="14"/>
        <rFont val="Calibri"/>
        <family val="2"/>
      </rPr>
      <t xml:space="preserve"> &amp; Whey Protein Powders</t>
    </r>
  </si>
  <si>
    <t>Units</t>
  </si>
  <si>
    <r>
      <t>Baby Wet Wipes</t>
    </r>
    <r>
      <rPr>
        <vertAlign val="superscript"/>
        <sz val="14"/>
        <rFont val="Calibri"/>
        <family val="2"/>
      </rPr>
      <t>2</t>
    </r>
  </si>
  <si>
    <r>
      <t>Coffee - Specialty</t>
    </r>
    <r>
      <rPr>
        <vertAlign val="superscript"/>
        <sz val="14"/>
        <rFont val="Calibri"/>
        <family val="2"/>
      </rPr>
      <t>6</t>
    </r>
  </si>
  <si>
    <r>
      <t>GreenWise Organic Tortilla Chips</t>
    </r>
    <r>
      <rPr>
        <vertAlign val="superscript"/>
        <sz val="14"/>
        <rFont val="Calibri"/>
        <family val="2"/>
      </rPr>
      <t>3</t>
    </r>
  </si>
  <si>
    <r>
      <t>Pasta Sauces</t>
    </r>
    <r>
      <rPr>
        <vertAlign val="superscript"/>
        <sz val="14"/>
        <rFont val="Calibri"/>
        <family val="2"/>
      </rPr>
      <t>4</t>
    </r>
  </si>
  <si>
    <t>Dry Pet Food</t>
  </si>
  <si>
    <t>Hair Accessories</t>
  </si>
  <si>
    <r>
      <t>Egg Substitutes</t>
    </r>
    <r>
      <rPr>
        <vertAlign val="superscript"/>
        <sz val="14"/>
        <rFont val="Calibri"/>
        <family val="2"/>
      </rPr>
      <t>5</t>
    </r>
  </si>
  <si>
    <r>
      <t>Allergy/Sinus</t>
    </r>
    <r>
      <rPr>
        <vertAlign val="superscript"/>
        <sz val="14"/>
        <rFont val="Calibri"/>
        <family val="2"/>
      </rPr>
      <t>7</t>
    </r>
  </si>
  <si>
    <t>Dryer Sheets &amp; Fabric Softeners</t>
  </si>
  <si>
    <t>Cuban Crackers</t>
  </si>
  <si>
    <t>Powdered Creamers</t>
  </si>
  <si>
    <t>Malta</t>
  </si>
  <si>
    <t xml:space="preserve">Rice   </t>
  </si>
  <si>
    <t>Premium Soups (Condensed &amp; RTE)</t>
  </si>
  <si>
    <t>Supplier review cancelled by Category Management.</t>
  </si>
  <si>
    <t>Frozen Pizza Rolls</t>
  </si>
  <si>
    <t>Antacids</t>
  </si>
  <si>
    <t>Cotton Products</t>
  </si>
  <si>
    <t>Cutlery</t>
  </si>
  <si>
    <t>Aseptic Shelf Stable Milks</t>
  </si>
  <si>
    <t>GreenWise Sparkling Waters</t>
  </si>
  <si>
    <r>
      <t>Laxatives</t>
    </r>
    <r>
      <rPr>
        <vertAlign val="superscript"/>
        <sz val="14"/>
        <rFont val="Calibri"/>
        <family val="2"/>
      </rPr>
      <t>8</t>
    </r>
  </si>
  <si>
    <t>Fruit Cups</t>
  </si>
  <si>
    <t>366,00</t>
  </si>
  <si>
    <r>
      <t>Frozen Garlic Bread &amp; Texas Toast</t>
    </r>
    <r>
      <rPr>
        <vertAlign val="superscript"/>
        <sz val="14"/>
        <rFont val="Calibri"/>
        <family val="2"/>
      </rPr>
      <t>9</t>
    </r>
  </si>
  <si>
    <t>Aluminum Foil</t>
  </si>
  <si>
    <t>Instant Potatoes</t>
  </si>
  <si>
    <t>Sponges</t>
  </si>
  <si>
    <t>Canned Vegetables</t>
  </si>
  <si>
    <t>Supplier review cancelled due to current market conditions and extremely limited supplier base.</t>
  </si>
  <si>
    <r>
      <t>Cough Drops</t>
    </r>
    <r>
      <rPr>
        <vertAlign val="superscript"/>
        <sz val="14"/>
        <rFont val="Calibri"/>
        <family val="2"/>
      </rPr>
      <t>10</t>
    </r>
  </si>
  <si>
    <t>Nasal Sprays</t>
  </si>
  <si>
    <t>Paper Products (napkins. tissues &amp; towels)</t>
  </si>
  <si>
    <t>Toaster Pastries</t>
  </si>
  <si>
    <t>Jams &amp; Jellies</t>
  </si>
  <si>
    <t>Pain Medicine (Naproxen)</t>
  </si>
  <si>
    <t>Salad Dressings</t>
  </si>
  <si>
    <t>Apple Sauce</t>
  </si>
  <si>
    <t>Cooking Sprays, Oils &amp; Shortening</t>
  </si>
  <si>
    <t>Liquid &amp; Powdered Drink Mixes</t>
  </si>
  <si>
    <t>Breadcrumbs (include Panko)</t>
  </si>
  <si>
    <t>Ricotta Cheese</t>
  </si>
  <si>
    <t>Coffee - Traditional</t>
  </si>
  <si>
    <t xml:space="preserve">2015 YTD Grocery/Non-Foods Supplier Review Summary </t>
  </si>
  <si>
    <t>Charcoal &amp; Fluids</t>
  </si>
  <si>
    <t>Rice Cakes</t>
  </si>
  <si>
    <t>Breakfast Bars</t>
  </si>
  <si>
    <t>Frozen Pizzas</t>
  </si>
  <si>
    <t>Shampoo &amp; Conditioners</t>
  </si>
  <si>
    <t>Cranberry Sauce</t>
  </si>
  <si>
    <t>Nutella Spreads</t>
  </si>
  <si>
    <t xml:space="preserve">Dried Fruit </t>
  </si>
  <si>
    <t>Croutons &amp; Salad Toppers</t>
  </si>
  <si>
    <t>Skin Lotions</t>
  </si>
  <si>
    <t>Baking Chips</t>
  </si>
  <si>
    <t>Coconut</t>
  </si>
  <si>
    <t>Sugar</t>
  </si>
  <si>
    <t>Honey</t>
  </si>
  <si>
    <t>Store Brand Review Schedule by Date</t>
  </si>
  <si>
    <t>Department</t>
  </si>
  <si>
    <t>RFI Sent Out</t>
  </si>
  <si>
    <t>Grocery</t>
  </si>
  <si>
    <t>Produce</t>
  </si>
  <si>
    <t>HBC</t>
  </si>
  <si>
    <t>Meat</t>
  </si>
  <si>
    <t>Bakery</t>
  </si>
  <si>
    <t>Deli</t>
  </si>
  <si>
    <t>Dairy</t>
  </si>
  <si>
    <t>Frozen</t>
  </si>
  <si>
    <t>Non-Grocery</t>
  </si>
  <si>
    <t>Meat CPG</t>
  </si>
  <si>
    <t>Pharmacy</t>
  </si>
  <si>
    <t>Q4 2025</t>
  </si>
  <si>
    <t>Syringes - Insulin</t>
  </si>
  <si>
    <t>Breakfast - Sandwiches</t>
  </si>
  <si>
    <t>Emergen-C</t>
  </si>
  <si>
    <t>Fruit (BD &amp; GW) - Frozen</t>
  </si>
  <si>
    <t>Muffins - Mini (GW)</t>
  </si>
  <si>
    <t>Rice - Cauliflower (GW)</t>
  </si>
  <si>
    <t>Tart Shells</t>
  </si>
  <si>
    <t>Pumpkins</t>
  </si>
  <si>
    <t>Cheese - Service Case</t>
  </si>
  <si>
    <t>Pies - Cream</t>
  </si>
  <si>
    <t>Flounder (GW) - Frozen</t>
  </si>
  <si>
    <t>Seafood</t>
  </si>
  <si>
    <t>Beans &amp; Squash - Bagged Veggies</t>
  </si>
  <si>
    <t>Jerky &amp; Sticks - Beef (Cleaner label)</t>
  </si>
  <si>
    <t>Donuts - All Varieties (yeast, apple fritter, cinn fry, long john, jelly)</t>
  </si>
  <si>
    <t>Holiday Sides</t>
  </si>
  <si>
    <t>Garlic Bread</t>
  </si>
  <si>
    <t>Ricotta Cheese (BD &amp; GW)</t>
  </si>
  <si>
    <t>Asparagus - Bagged</t>
  </si>
  <si>
    <t>Potatoes - French Fries, Hash Browns (BD)</t>
  </si>
  <si>
    <t>Jumbo Sea Scallops</t>
  </si>
  <si>
    <t>Q1 2026</t>
  </si>
  <si>
    <t>Q2 2026</t>
  </si>
  <si>
    <t>Salmon - Sockeye - Frozen &amp; Fresh - Annual</t>
  </si>
  <si>
    <t>Chicken - Popcorn</t>
  </si>
  <si>
    <t>Bagged Greens (GW)</t>
  </si>
  <si>
    <t>Sausage Breakfast - Links &amp; Patties</t>
  </si>
  <si>
    <t>Dessert Shells</t>
  </si>
  <si>
    <t>Juice Concentrate - Orange, Apple, Lemonade</t>
  </si>
  <si>
    <t>Cheese - Goat</t>
  </si>
  <si>
    <t>Artisan Bread</t>
  </si>
  <si>
    <t>Cookies - Chocolate Chip Message</t>
  </si>
  <si>
    <t>Catfish - Breaded, Fried</t>
  </si>
  <si>
    <t>Pigs - Whole</t>
  </si>
  <si>
    <t>Bacon - Pork, Turkey (BD &amp; GW)</t>
  </si>
  <si>
    <t>Family Style Entrees - Mac &amp; Cheese, Lasagna (regular &amp; Veggie)</t>
  </si>
  <si>
    <t>Bagels - 4ct. Packaged (GW)</t>
  </si>
  <si>
    <t>Q3 2026</t>
  </si>
  <si>
    <t>Almond Milk  - ESL (GW)</t>
  </si>
  <si>
    <t>Salmon - Coho - Frozen - Annual</t>
  </si>
  <si>
    <t>Corn - Trayed</t>
  </si>
  <si>
    <t>Cheese - Natural, Processed, Shreds (BD &amp; GW)</t>
  </si>
  <si>
    <t>Shrimp - Breaded, Fried</t>
  </si>
  <si>
    <t>Pizza Dough - Pre-Rolled</t>
  </si>
  <si>
    <t>Cheese - Parm Reg and Granna</t>
  </si>
  <si>
    <t>French Toast Sticks</t>
  </si>
  <si>
    <t>Cheese - Feta, Blue</t>
  </si>
  <si>
    <t>Coleslaw &amp; Potato Salad</t>
  </si>
  <si>
    <t>Q4 2026</t>
  </si>
  <si>
    <t>Platter Kits</t>
  </si>
  <si>
    <t>Mushrooms (BD &amp; GW)</t>
  </si>
  <si>
    <t>Veggies - Bagged &amp; Cubed (BD &amp; GW)</t>
  </si>
  <si>
    <t>Cheese Cake &amp; Bites (GW)</t>
  </si>
  <si>
    <t>Cheese - Brie</t>
  </si>
  <si>
    <t>Snacking Kits</t>
  </si>
  <si>
    <t>Spices for Sausages</t>
  </si>
  <si>
    <t>Specialty Fillings</t>
  </si>
  <si>
    <t>Lunch Meat</t>
  </si>
  <si>
    <t>Cheese - Specialty (Blue &amp; Gorg)</t>
  </si>
  <si>
    <t>Batteries - Include Hearing Aids</t>
  </si>
  <si>
    <t>Bread - DSD  (BD)</t>
  </si>
  <si>
    <t>Bread Crumbs (BD)</t>
  </si>
  <si>
    <t>Candy - Bagged</t>
  </si>
  <si>
    <t>Pet Accessories</t>
  </si>
  <si>
    <t>Calcium Antacids</t>
  </si>
  <si>
    <t>Beans - Dry (BD &amp; GW)</t>
  </si>
  <si>
    <t xml:space="preserve">Cutlery - Plastic </t>
  </si>
  <si>
    <t>Cough Medicine, &amp; Chest Rub</t>
  </si>
  <si>
    <t>Spices, Seasoning and Extracts (BD &amp; GW)</t>
  </si>
  <si>
    <t>Croutons (BD &amp; GW) &amp; Salad Toppers (GW)</t>
  </si>
  <si>
    <t>French Fried Onions</t>
  </si>
  <si>
    <t>Vegetables - Canned (BD &amp; GW)</t>
  </si>
  <si>
    <t>Grocery Bags - Reusable</t>
  </si>
  <si>
    <t>Mushrooms - Canned &amp; Jarred</t>
  </si>
  <si>
    <t>Razors</t>
  </si>
  <si>
    <t>Olives</t>
  </si>
  <si>
    <t>Pickles &amp; Relish (BD &amp; GW)</t>
  </si>
  <si>
    <t>Collagen (GW)</t>
  </si>
  <si>
    <t>Applesauce (BD &amp;GW) Including Pouches</t>
  </si>
  <si>
    <t>Salsa and Dips (BD &amp; GW)</t>
  </si>
  <si>
    <t>Pet Food - Dry - Dog &amp; Cat (BD &amp; Premium)</t>
  </si>
  <si>
    <t>Epsom Salt - Unscented</t>
  </si>
  <si>
    <t>Epsom Salts -Scented</t>
  </si>
  <si>
    <t>Juice - Lemonade (BD &amp; GW)</t>
  </si>
  <si>
    <t>Sugar/Sugar Substitutes (BD &amp;GW)</t>
  </si>
  <si>
    <t>Pregnancy Test</t>
  </si>
  <si>
    <t>Syrup  - Chocolate (BD)</t>
  </si>
  <si>
    <t>Cones - Ice Cream</t>
  </si>
  <si>
    <t>Skin Lotions &amp; Care</t>
  </si>
  <si>
    <t>Cat Litter (BD &amp; GW)</t>
  </si>
  <si>
    <t>Drain Cleaner</t>
  </si>
  <si>
    <t>Calamine Lotion</t>
  </si>
  <si>
    <t>Ammonia</t>
  </si>
  <si>
    <t>Thermometers - Digital</t>
  </si>
  <si>
    <t>Creamers - Powdered Milk, Shelf Stable</t>
  </si>
  <si>
    <t>Disposable Paper and Plastic Products</t>
  </si>
  <si>
    <t>Hand Sanitizer - Gel, Sprays</t>
  </si>
  <si>
    <t>Foam - Bowls, Cups and Plates</t>
  </si>
  <si>
    <t xml:space="preserve">Glucose Tablets </t>
  </si>
  <si>
    <t xml:space="preserve">Diabetic Testing Supplies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</si>
</sst>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m/d/yy"/>
    <numFmt numFmtId="165" formatCode="mm/dd/yy"/>
    <numFmt numFmtId="166" formatCode="_(&quot;$&quot;* #,##0_);_(&quot;$&quot;* \(#,##0\);_(&quot;$&quot;* &quot;-&quot;??_);_(@_)"/>
    <numFmt numFmtId="167" formatCode="0.0%"/>
  </numFmts>
  <fonts count="2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Book Antiqua"/>
      <family val="1"/>
    </font>
    <font>
      <sz val="11"/>
      <name val="Book Antiqua"/>
      <family val="1"/>
    </font>
    <font>
      <vertAlign val="superscript"/>
      <sz val="14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sz val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14"/>
      <name val="Calibri"/>
      <family val="2"/>
      <scheme val="minor"/>
    </font>
    <font>
      <sz val="1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b/>
      <i/>
      <sz val="14"/>
      <name val="Calibri"/>
      <family val="2"/>
      <scheme val="minor"/>
    </font>
    <font>
      <sz val="10"/>
      <name val="Calibri"/>
      <family val="2"/>
    </font>
    <font>
      <sz val="10"/>
      <color rgb="FF000000"/>
      <name val="Calibri"/>
      <family val="2"/>
    </font>
    <font>
      <sz val="10"/>
      <name val="Calibri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FFFF"/>
        <bgColor rgb="FF000000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</borders>
  <cellStyleXfs count="10">
    <xf numFmtId="0" fontId="0" fillId="0" borderId="0"/>
    <xf numFmtId="44" fontId="3" fillId="0" borderId="0" applyFont="0" applyFill="0" applyBorder="0" applyAlignment="0" applyProtection="0"/>
    <xf numFmtId="0" fontId="2" fillId="0" borderId="0"/>
    <xf numFmtId="0" fontId="3" fillId="0" borderId="0"/>
    <xf numFmtId="0" fontId="6" fillId="0" borderId="0"/>
    <xf numFmtId="0" fontId="8" fillId="0" borderId="0"/>
    <xf numFmtId="0" fontId="7" fillId="0" borderId="0"/>
    <xf numFmtId="0" fontId="6" fillId="0" borderId="0"/>
    <xf numFmtId="9" fontId="3" fillId="0" borderId="0" applyFont="0" applyFill="0" applyBorder="0" applyAlignment="0" applyProtection="0"/>
    <xf numFmtId="0" fontId="1" fillId="0" borderId="0"/>
  </cellStyleXfs>
  <cellXfs count="174">
    <xf numFmtId="0" fontId="0" fillId="0" borderId="0" xfId="0"/>
    <xf numFmtId="0" fontId="9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0" xfId="0" applyFont="1" applyAlignment="1">
      <alignment wrapText="1"/>
    </xf>
    <xf numFmtId="0" fontId="12" fillId="0" borderId="0" xfId="0" applyFont="1"/>
    <xf numFmtId="0" fontId="12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0" applyFont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165" fontId="12" fillId="0" borderId="3" xfId="0" applyNumberFormat="1" applyFont="1" applyBorder="1" applyAlignment="1">
      <alignment horizontal="center" vertical="center"/>
    </xf>
    <xf numFmtId="164" fontId="12" fillId="0" borderId="4" xfId="0" applyNumberFormat="1" applyFont="1" applyBorder="1" applyAlignment="1">
      <alignment horizontal="center" vertical="center" wrapText="1"/>
    </xf>
    <xf numFmtId="1" fontId="13" fillId="2" borderId="5" xfId="0" applyNumberFormat="1" applyFont="1" applyFill="1" applyBorder="1" applyAlignment="1">
      <alignment horizontal="center" vertical="center" wrapText="1"/>
    </xf>
    <xf numFmtId="1" fontId="13" fillId="2" borderId="5" xfId="0" applyNumberFormat="1" applyFont="1" applyFill="1" applyBorder="1" applyAlignment="1">
      <alignment horizontal="center" vertical="center"/>
    </xf>
    <xf numFmtId="1" fontId="13" fillId="2" borderId="6" xfId="0" applyNumberFormat="1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/>
    </xf>
    <xf numFmtId="0" fontId="12" fillId="0" borderId="7" xfId="0" applyFont="1" applyBorder="1" applyAlignment="1">
      <alignment wrapText="1"/>
    </xf>
    <xf numFmtId="164" fontId="12" fillId="0" borderId="7" xfId="0" applyNumberFormat="1" applyFont="1" applyBorder="1" applyAlignment="1">
      <alignment horizontal="center" wrapText="1"/>
    </xf>
    <xf numFmtId="165" fontId="12" fillId="0" borderId="7" xfId="0" applyNumberFormat="1" applyFont="1" applyBorder="1" applyAlignment="1">
      <alignment horizontal="center"/>
    </xf>
    <xf numFmtId="165" fontId="12" fillId="0" borderId="7" xfId="0" applyNumberFormat="1" applyFont="1" applyBorder="1" applyAlignment="1" applyProtection="1">
      <alignment horizontal="center"/>
      <protection locked="0"/>
    </xf>
    <xf numFmtId="165" fontId="12" fillId="0" borderId="8" xfId="0" applyNumberFormat="1" applyFont="1" applyBorder="1" applyAlignment="1" applyProtection="1">
      <alignment horizontal="center"/>
      <protection locked="0"/>
    </xf>
    <xf numFmtId="0" fontId="12" fillId="0" borderId="7" xfId="0" applyFont="1" applyBorder="1" applyAlignment="1">
      <alignment horizontal="left" wrapText="1"/>
    </xf>
    <xf numFmtId="0" fontId="12" fillId="0" borderId="7" xfId="0" applyFont="1" applyBorder="1"/>
    <xf numFmtId="0" fontId="14" fillId="0" borderId="0" xfId="0" applyFont="1"/>
    <xf numFmtId="0" fontId="12" fillId="0" borderId="9" xfId="0" applyFont="1" applyBorder="1" applyAlignment="1">
      <alignment horizontal="center"/>
    </xf>
    <xf numFmtId="0" fontId="12" fillId="0" borderId="9" xfId="0" applyFont="1" applyBorder="1" applyAlignment="1">
      <alignment wrapText="1"/>
    </xf>
    <xf numFmtId="164" fontId="12" fillId="0" borderId="9" xfId="0" applyNumberFormat="1" applyFont="1" applyBorder="1" applyAlignment="1">
      <alignment horizontal="center" wrapText="1"/>
    </xf>
    <xf numFmtId="165" fontId="12" fillId="0" borderId="9" xfId="0" applyNumberFormat="1" applyFont="1" applyBorder="1" applyAlignment="1">
      <alignment horizontal="center"/>
    </xf>
    <xf numFmtId="165" fontId="12" fillId="0" borderId="9" xfId="0" applyNumberFormat="1" applyFont="1" applyBorder="1" applyAlignment="1" applyProtection="1">
      <alignment horizontal="center"/>
      <protection locked="0"/>
    </xf>
    <xf numFmtId="165" fontId="12" fillId="0" borderId="10" xfId="0" applyNumberFormat="1" applyFont="1" applyBorder="1" applyAlignment="1" applyProtection="1">
      <alignment horizontal="center"/>
      <protection locked="0"/>
    </xf>
    <xf numFmtId="0" fontId="3" fillId="0" borderId="0" xfId="3"/>
    <xf numFmtId="0" fontId="15" fillId="0" borderId="0" xfId="3" applyFont="1" applyAlignment="1">
      <alignment wrapText="1"/>
    </xf>
    <xf numFmtId="0" fontId="10" fillId="2" borderId="11" xfId="3" applyFont="1" applyFill="1" applyBorder="1" applyAlignment="1">
      <alignment horizontal="center" wrapText="1"/>
    </xf>
    <xf numFmtId="0" fontId="10" fillId="2" borderId="12" xfId="3" applyFont="1" applyFill="1" applyBorder="1" applyAlignment="1">
      <alignment horizontal="center" wrapText="1"/>
    </xf>
    <xf numFmtId="0" fontId="10" fillId="2" borderId="13" xfId="3" applyFont="1" applyFill="1" applyBorder="1" applyAlignment="1">
      <alignment horizontal="center" wrapText="1"/>
    </xf>
    <xf numFmtId="0" fontId="15" fillId="0" borderId="0" xfId="3" applyFont="1" applyAlignment="1">
      <alignment horizontal="center" wrapText="1"/>
    </xf>
    <xf numFmtId="0" fontId="15" fillId="0" borderId="14" xfId="3" applyFont="1" applyBorder="1" applyAlignment="1">
      <alignment horizontal="center" wrapText="1"/>
    </xf>
    <xf numFmtId="0" fontId="15" fillId="0" borderId="6" xfId="3" applyFont="1" applyBorder="1" applyAlignment="1">
      <alignment wrapText="1"/>
    </xf>
    <xf numFmtId="14" fontId="15" fillId="0" borderId="15" xfId="3" applyNumberFormat="1" applyFont="1" applyBorder="1" applyAlignment="1">
      <alignment horizontal="center" wrapText="1"/>
    </xf>
    <xf numFmtId="14" fontId="15" fillId="0" borderId="5" xfId="3" applyNumberFormat="1" applyFont="1" applyBorder="1" applyAlignment="1">
      <alignment horizontal="center" wrapText="1"/>
    </xf>
    <xf numFmtId="3" fontId="15" fillId="0" borderId="5" xfId="3" applyNumberFormat="1" applyFont="1" applyBorder="1" applyAlignment="1">
      <alignment horizontal="center" wrapText="1"/>
    </xf>
    <xf numFmtId="0" fontId="15" fillId="0" borderId="5" xfId="3" applyFont="1" applyBorder="1" applyAlignment="1">
      <alignment horizontal="center" wrapText="1"/>
    </xf>
    <xf numFmtId="166" fontId="15" fillId="0" borderId="5" xfId="1" applyNumberFormat="1" applyFont="1" applyFill="1" applyBorder="1" applyAlignment="1">
      <alignment horizontal="center" wrapText="1"/>
    </xf>
    <xf numFmtId="166" fontId="15" fillId="0" borderId="5" xfId="1" applyNumberFormat="1" applyFont="1" applyFill="1" applyBorder="1" applyAlignment="1"/>
    <xf numFmtId="167" fontId="15" fillId="0" borderId="6" xfId="8" applyNumberFormat="1" applyFont="1" applyFill="1" applyBorder="1" applyAlignment="1"/>
    <xf numFmtId="0" fontId="15" fillId="0" borderId="16" xfId="3" applyFont="1" applyBorder="1" applyAlignment="1">
      <alignment horizontal="center" wrapText="1"/>
    </xf>
    <xf numFmtId="0" fontId="15" fillId="0" borderId="8" xfId="3" applyFont="1" applyBorder="1" applyAlignment="1">
      <alignment wrapText="1"/>
    </xf>
    <xf numFmtId="0" fontId="15" fillId="0" borderId="7" xfId="3" applyFont="1" applyBorder="1" applyAlignment="1">
      <alignment horizontal="center" wrapText="1"/>
    </xf>
    <xf numFmtId="14" fontId="15" fillId="0" borderId="17" xfId="3" applyNumberFormat="1" applyFont="1" applyBorder="1" applyAlignment="1">
      <alignment horizontal="center" wrapText="1"/>
    </xf>
    <xf numFmtId="14" fontId="15" fillId="0" borderId="7" xfId="3" applyNumberFormat="1" applyFont="1" applyBorder="1" applyAlignment="1">
      <alignment horizontal="center" wrapText="1"/>
    </xf>
    <xf numFmtId="3" fontId="15" fillId="0" borderId="7" xfId="3" applyNumberFormat="1" applyFont="1" applyBorder="1" applyAlignment="1">
      <alignment horizontal="center" wrapText="1"/>
    </xf>
    <xf numFmtId="166" fontId="15" fillId="0" borderId="7" xfId="1" applyNumberFormat="1" applyFont="1" applyFill="1" applyBorder="1" applyAlignment="1">
      <alignment horizontal="center" wrapText="1"/>
    </xf>
    <xf numFmtId="166" fontId="15" fillId="0" borderId="7" xfId="1" applyNumberFormat="1" applyFont="1" applyFill="1" applyBorder="1" applyAlignment="1"/>
    <xf numFmtId="167" fontId="15" fillId="0" borderId="8" xfId="8" applyNumberFormat="1" applyFont="1" applyFill="1" applyBorder="1" applyAlignment="1"/>
    <xf numFmtId="0" fontId="15" fillId="0" borderId="18" xfId="3" applyFont="1" applyBorder="1" applyAlignment="1">
      <alignment wrapText="1"/>
    </xf>
    <xf numFmtId="14" fontId="15" fillId="0" borderId="19" xfId="3" applyNumberFormat="1" applyFont="1" applyBorder="1" applyAlignment="1">
      <alignment horizontal="center" wrapText="1"/>
    </xf>
    <xf numFmtId="14" fontId="15" fillId="0" borderId="20" xfId="3" applyNumberFormat="1" applyFont="1" applyBorder="1" applyAlignment="1">
      <alignment horizontal="center" wrapText="1"/>
    </xf>
    <xf numFmtId="3" fontId="15" fillId="0" borderId="20" xfId="3" applyNumberFormat="1" applyFont="1" applyBorder="1" applyAlignment="1">
      <alignment horizontal="center" wrapText="1"/>
    </xf>
    <xf numFmtId="0" fontId="15" fillId="0" borderId="20" xfId="3" applyFont="1" applyBorder="1" applyAlignment="1">
      <alignment horizontal="center" wrapText="1"/>
    </xf>
    <xf numFmtId="166" fontId="15" fillId="0" borderId="20" xfId="1" applyNumberFormat="1" applyFont="1" applyFill="1" applyBorder="1" applyAlignment="1">
      <alignment horizontal="center" wrapText="1"/>
    </xf>
    <xf numFmtId="166" fontId="15" fillId="0" borderId="20" xfId="1" applyNumberFormat="1" applyFont="1" applyFill="1" applyBorder="1" applyAlignment="1"/>
    <xf numFmtId="14" fontId="15" fillId="0" borderId="21" xfId="3" applyNumberFormat="1" applyFont="1" applyBorder="1" applyAlignment="1">
      <alignment horizontal="center" wrapText="1"/>
    </xf>
    <xf numFmtId="0" fontId="15" fillId="0" borderId="22" xfId="3" applyFont="1" applyBorder="1" applyAlignment="1">
      <alignment wrapText="1"/>
    </xf>
    <xf numFmtId="0" fontId="15" fillId="0" borderId="22" xfId="3" applyFont="1" applyBorder="1" applyAlignment="1">
      <alignment horizontal="left" wrapText="1"/>
    </xf>
    <xf numFmtId="0" fontId="15" fillId="0" borderId="8" xfId="3" applyFont="1" applyBorder="1"/>
    <xf numFmtId="0" fontId="15" fillId="0" borderId="23" xfId="3" applyFont="1" applyBorder="1" applyAlignment="1">
      <alignment horizontal="center" wrapText="1"/>
    </xf>
    <xf numFmtId="0" fontId="15" fillId="0" borderId="10" xfId="3" applyFont="1" applyBorder="1" applyAlignment="1">
      <alignment wrapText="1"/>
    </xf>
    <xf numFmtId="14" fontId="15" fillId="0" borderId="24" xfId="3" applyNumberFormat="1" applyFont="1" applyBorder="1" applyAlignment="1">
      <alignment horizontal="center" wrapText="1"/>
    </xf>
    <xf numFmtId="14" fontId="15" fillId="0" borderId="9" xfId="3" applyNumberFormat="1" applyFont="1" applyBorder="1" applyAlignment="1">
      <alignment horizontal="center" wrapText="1"/>
    </xf>
    <xf numFmtId="3" fontId="15" fillId="0" borderId="9" xfId="3" applyNumberFormat="1" applyFont="1" applyBorder="1" applyAlignment="1">
      <alignment horizontal="center" wrapText="1"/>
    </xf>
    <xf numFmtId="0" fontId="15" fillId="0" borderId="25" xfId="3" applyFont="1" applyBorder="1" applyAlignment="1">
      <alignment horizontal="center" wrapText="1"/>
    </xf>
    <xf numFmtId="166" fontId="15" fillId="0" borderId="9" xfId="1" applyNumberFormat="1" applyFont="1" applyFill="1" applyBorder="1" applyAlignment="1">
      <alignment horizontal="center" wrapText="1"/>
    </xf>
    <xf numFmtId="166" fontId="15" fillId="0" borderId="25" xfId="1" applyNumberFormat="1" applyFont="1" applyFill="1" applyBorder="1" applyAlignment="1"/>
    <xf numFmtId="167" fontId="15" fillId="0" borderId="10" xfId="8" applyNumberFormat="1" applyFont="1" applyFill="1" applyBorder="1" applyAlignment="1"/>
    <xf numFmtId="0" fontId="15" fillId="0" borderId="0" xfId="3" applyFont="1" applyAlignment="1">
      <alignment horizontal="left"/>
    </xf>
    <xf numFmtId="0" fontId="15" fillId="0" borderId="0" xfId="3" applyFont="1"/>
    <xf numFmtId="166" fontId="10" fillId="3" borderId="26" xfId="3" applyNumberFormat="1" applyFont="1" applyFill="1" applyBorder="1"/>
    <xf numFmtId="166" fontId="10" fillId="3" borderId="26" xfId="1" applyNumberFormat="1" applyFont="1" applyFill="1" applyBorder="1" applyAlignment="1"/>
    <xf numFmtId="167" fontId="10" fillId="3" borderId="27" xfId="8" applyNumberFormat="1" applyFont="1" applyFill="1" applyBorder="1" applyAlignment="1"/>
    <xf numFmtId="0" fontId="15" fillId="4" borderId="0" xfId="3" applyFont="1" applyFill="1" applyAlignment="1">
      <alignment wrapText="1"/>
    </xf>
    <xf numFmtId="0" fontId="15" fillId="4" borderId="0" xfId="3" applyFont="1" applyFill="1" applyAlignment="1">
      <alignment horizontal="center" wrapText="1"/>
    </xf>
    <xf numFmtId="0" fontId="15" fillId="4" borderId="14" xfId="3" applyFont="1" applyFill="1" applyBorder="1" applyAlignment="1">
      <alignment horizontal="center" wrapText="1"/>
    </xf>
    <xf numFmtId="0" fontId="15" fillId="4" borderId="28" xfId="3" applyFont="1" applyFill="1" applyBorder="1" applyAlignment="1">
      <alignment wrapText="1"/>
    </xf>
    <xf numFmtId="14" fontId="15" fillId="4" borderId="14" xfId="3" applyNumberFormat="1" applyFont="1" applyFill="1" applyBorder="1" applyAlignment="1">
      <alignment horizontal="center" wrapText="1"/>
    </xf>
    <xf numFmtId="14" fontId="15" fillId="4" borderId="5" xfId="3" applyNumberFormat="1" applyFont="1" applyFill="1" applyBorder="1" applyAlignment="1">
      <alignment horizontal="center" wrapText="1"/>
    </xf>
    <xf numFmtId="3" fontId="15" fillId="4" borderId="5" xfId="3" applyNumberFormat="1" applyFont="1" applyFill="1" applyBorder="1" applyAlignment="1">
      <alignment horizontal="center" wrapText="1"/>
    </xf>
    <xf numFmtId="0" fontId="15" fillId="4" borderId="5" xfId="3" applyFont="1" applyFill="1" applyBorder="1" applyAlignment="1">
      <alignment horizontal="center" wrapText="1"/>
    </xf>
    <xf numFmtId="166" fontId="15" fillId="4" borderId="5" xfId="1" applyNumberFormat="1" applyFont="1" applyFill="1" applyBorder="1" applyAlignment="1">
      <alignment horizontal="center" wrapText="1"/>
    </xf>
    <xf numFmtId="166" fontId="15" fillId="4" borderId="5" xfId="1" applyNumberFormat="1" applyFont="1" applyFill="1" applyBorder="1" applyAlignment="1"/>
    <xf numFmtId="167" fontId="15" fillId="4" borderId="6" xfId="8" applyNumberFormat="1" applyFont="1" applyFill="1" applyBorder="1" applyAlignment="1"/>
    <xf numFmtId="0" fontId="15" fillId="4" borderId="29" xfId="3" applyFont="1" applyFill="1" applyBorder="1" applyAlignment="1">
      <alignment horizontal="center" wrapText="1"/>
    </xf>
    <xf numFmtId="0" fontId="15" fillId="4" borderId="17" xfId="3" applyFont="1" applyFill="1" applyBorder="1" applyAlignment="1">
      <alignment horizontal="center" wrapText="1"/>
    </xf>
    <xf numFmtId="0" fontId="15" fillId="4" borderId="30" xfId="3" applyFont="1" applyFill="1" applyBorder="1" applyAlignment="1">
      <alignment wrapText="1"/>
    </xf>
    <xf numFmtId="14" fontId="15" fillId="4" borderId="17" xfId="3" applyNumberFormat="1" applyFont="1" applyFill="1" applyBorder="1" applyAlignment="1">
      <alignment horizontal="center" wrapText="1"/>
    </xf>
    <xf numFmtId="14" fontId="15" fillId="4" borderId="7" xfId="3" applyNumberFormat="1" applyFont="1" applyFill="1" applyBorder="1" applyAlignment="1">
      <alignment horizontal="center" wrapText="1"/>
    </xf>
    <xf numFmtId="3" fontId="15" fillId="4" borderId="7" xfId="3" applyNumberFormat="1" applyFont="1" applyFill="1" applyBorder="1" applyAlignment="1">
      <alignment horizontal="center" wrapText="1"/>
    </xf>
    <xf numFmtId="0" fontId="15" fillId="4" borderId="7" xfId="3" applyFont="1" applyFill="1" applyBorder="1" applyAlignment="1">
      <alignment horizontal="center" wrapText="1"/>
    </xf>
    <xf numFmtId="166" fontId="15" fillId="4" borderId="7" xfId="1" applyNumberFormat="1" applyFont="1" applyFill="1" applyBorder="1" applyAlignment="1">
      <alignment horizontal="center" wrapText="1"/>
    </xf>
    <xf numFmtId="166" fontId="15" fillId="4" borderId="7" xfId="1" applyNumberFormat="1" applyFont="1" applyFill="1" applyBorder="1" applyAlignment="1"/>
    <xf numFmtId="167" fontId="15" fillId="4" borderId="8" xfId="8" applyNumberFormat="1" applyFont="1" applyFill="1" applyBorder="1" applyAlignment="1"/>
    <xf numFmtId="0" fontId="15" fillId="4" borderId="24" xfId="3" applyFont="1" applyFill="1" applyBorder="1" applyAlignment="1">
      <alignment horizontal="center" wrapText="1"/>
    </xf>
    <xf numFmtId="0" fontId="15" fillId="4" borderId="31" xfId="3" applyFont="1" applyFill="1" applyBorder="1" applyAlignment="1">
      <alignment wrapText="1"/>
    </xf>
    <xf numFmtId="14" fontId="15" fillId="4" borderId="24" xfId="3" applyNumberFormat="1" applyFont="1" applyFill="1" applyBorder="1" applyAlignment="1">
      <alignment horizontal="center" wrapText="1"/>
    </xf>
    <xf numFmtId="14" fontId="15" fillId="4" borderId="9" xfId="3" applyNumberFormat="1" applyFont="1" applyFill="1" applyBorder="1" applyAlignment="1">
      <alignment horizontal="center" wrapText="1"/>
    </xf>
    <xf numFmtId="3" fontId="15" fillId="4" borderId="9" xfId="3" applyNumberFormat="1" applyFont="1" applyFill="1" applyBorder="1" applyAlignment="1">
      <alignment horizontal="center" wrapText="1"/>
    </xf>
    <xf numFmtId="0" fontId="15" fillId="4" borderId="9" xfId="3" applyFont="1" applyFill="1" applyBorder="1" applyAlignment="1">
      <alignment horizontal="center" wrapText="1"/>
    </xf>
    <xf numFmtId="166" fontId="15" fillId="4" borderId="9" xfId="1" applyNumberFormat="1" applyFont="1" applyFill="1" applyBorder="1" applyAlignment="1">
      <alignment horizontal="center" wrapText="1"/>
    </xf>
    <xf numFmtId="166" fontId="15" fillId="4" borderId="9" xfId="1" applyNumberFormat="1" applyFont="1" applyFill="1" applyBorder="1" applyAlignment="1"/>
    <xf numFmtId="167" fontId="15" fillId="4" borderId="10" xfId="8" applyNumberFormat="1" applyFont="1" applyFill="1" applyBorder="1" applyAlignment="1"/>
    <xf numFmtId="0" fontId="16" fillId="0" borderId="0" xfId="3" applyFont="1"/>
    <xf numFmtId="0" fontId="10" fillId="2" borderId="32" xfId="3" applyFont="1" applyFill="1" applyBorder="1" applyAlignment="1">
      <alignment horizontal="center" wrapText="1"/>
    </xf>
    <xf numFmtId="0" fontId="10" fillId="2" borderId="33" xfId="3" applyFont="1" applyFill="1" applyBorder="1" applyAlignment="1">
      <alignment horizontal="center" wrapText="1"/>
    </xf>
    <xf numFmtId="0" fontId="10" fillId="2" borderId="34" xfId="3" applyFont="1" applyFill="1" applyBorder="1" applyAlignment="1">
      <alignment horizont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2" fillId="4" borderId="0" xfId="0" applyFont="1" applyFill="1"/>
    <xf numFmtId="0" fontId="9" fillId="4" borderId="44" xfId="4" applyFont="1" applyFill="1" applyBorder="1" applyAlignment="1">
      <alignment horizontal="center"/>
    </xf>
    <xf numFmtId="0" fontId="19" fillId="4" borderId="45" xfId="4" applyFont="1" applyFill="1" applyBorder="1" applyAlignment="1">
      <alignment horizontal="center" vertical="center" wrapText="1"/>
    </xf>
    <xf numFmtId="0" fontId="19" fillId="0" borderId="0" xfId="4" applyFont="1" applyAlignment="1">
      <alignment horizontal="left"/>
    </xf>
    <xf numFmtId="0" fontId="19" fillId="0" borderId="0" xfId="4" applyFont="1" applyAlignment="1">
      <alignment horizontal="center" vertical="center"/>
    </xf>
    <xf numFmtId="0" fontId="19" fillId="4" borderId="46" xfId="4" applyFont="1" applyFill="1" applyBorder="1"/>
    <xf numFmtId="0" fontId="19" fillId="4" borderId="43" xfId="4" applyFont="1" applyFill="1" applyBorder="1"/>
    <xf numFmtId="14" fontId="23" fillId="0" borderId="6" xfId="0" applyNumberFormat="1" applyFont="1" applyBorder="1" applyAlignment="1">
      <alignment horizontal="center"/>
    </xf>
    <xf numFmtId="14" fontId="23" fillId="0" borderId="8" xfId="0" applyNumberFormat="1" applyFont="1" applyBorder="1" applyAlignment="1">
      <alignment horizontal="center"/>
    </xf>
    <xf numFmtId="14" fontId="23" fillId="0" borderId="10" xfId="0" applyNumberFormat="1" applyFont="1" applyBorder="1" applyAlignment="1">
      <alignment horizontal="center"/>
    </xf>
    <xf numFmtId="0" fontId="17" fillId="0" borderId="17" xfId="4" applyFont="1" applyBorder="1" applyAlignment="1">
      <alignment horizontal="center"/>
    </xf>
    <xf numFmtId="0" fontId="17" fillId="0" borderId="24" xfId="4" applyFont="1" applyBorder="1" applyAlignment="1">
      <alignment horizontal="center"/>
    </xf>
    <xf numFmtId="0" fontId="22" fillId="6" borderId="7" xfId="0" applyFont="1" applyFill="1" applyBorder="1" applyAlignment="1">
      <alignment vertical="center"/>
    </xf>
    <xf numFmtId="0" fontId="22" fillId="6" borderId="7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7" xfId="0" applyFont="1" applyBorder="1" applyAlignment="1">
      <alignment vertical="center"/>
    </xf>
    <xf numFmtId="0" fontId="22" fillId="0" borderId="7" xfId="0" applyFont="1" applyBorder="1"/>
    <xf numFmtId="0" fontId="22" fillId="0" borderId="7" xfId="0" applyFont="1" applyBorder="1" applyAlignment="1">
      <alignment horizontal="left" vertical="center"/>
    </xf>
    <xf numFmtId="0" fontId="17" fillId="0" borderId="14" xfId="4" applyFont="1" applyBorder="1" applyAlignment="1">
      <alignment horizontal="center"/>
    </xf>
    <xf numFmtId="0" fontId="22" fillId="6" borderId="5" xfId="0" applyFont="1" applyFill="1" applyBorder="1" applyAlignment="1">
      <alignment vertical="center"/>
    </xf>
    <xf numFmtId="0" fontId="22" fillId="6" borderId="5" xfId="0" applyFont="1" applyFill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6" borderId="9" xfId="0" applyFont="1" applyFill="1" applyBorder="1" applyAlignment="1">
      <alignment vertical="center"/>
    </xf>
    <xf numFmtId="0" fontId="22" fillId="6" borderId="9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19" fillId="4" borderId="47" xfId="4" applyFont="1" applyFill="1" applyBorder="1"/>
    <xf numFmtId="0" fontId="24" fillId="6" borderId="7" xfId="0" applyFont="1" applyFill="1" applyBorder="1" applyAlignment="1">
      <alignment vertical="center"/>
    </xf>
    <xf numFmtId="0" fontId="24" fillId="6" borderId="7" xfId="0" applyFont="1" applyFill="1" applyBorder="1" applyAlignment="1">
      <alignment horizontal="center" vertical="center"/>
    </xf>
    <xf numFmtId="0" fontId="24" fillId="6" borderId="9" xfId="0" applyFont="1" applyFill="1" applyBorder="1" applyAlignment="1">
      <alignment vertical="center"/>
    </xf>
    <xf numFmtId="0" fontId="24" fillId="6" borderId="9" xfId="0" applyFont="1" applyFill="1" applyBorder="1" applyAlignment="1">
      <alignment horizontal="center" vertical="center"/>
    </xf>
    <xf numFmtId="14" fontId="24" fillId="0" borderId="8" xfId="0" applyNumberFormat="1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14" fontId="22" fillId="6" borderId="8" xfId="0" applyNumberFormat="1" applyFont="1" applyFill="1" applyBorder="1" applyAlignment="1">
      <alignment horizontal="center" vertical="center"/>
    </xf>
    <xf numFmtId="14" fontId="22" fillId="0" borderId="8" xfId="0" applyNumberFormat="1" applyFont="1" applyBorder="1" applyAlignment="1">
      <alignment horizontal="center" vertical="center"/>
    </xf>
    <xf numFmtId="14" fontId="24" fillId="6" borderId="8" xfId="0" applyNumberFormat="1" applyFont="1" applyFill="1" applyBorder="1" applyAlignment="1">
      <alignment horizontal="center" vertical="center"/>
    </xf>
    <xf numFmtId="14" fontId="24" fillId="0" borderId="10" xfId="0" applyNumberFormat="1" applyFont="1" applyBorder="1" applyAlignment="1">
      <alignment horizontal="center" vertical="center"/>
    </xf>
    <xf numFmtId="14" fontId="9" fillId="0" borderId="6" xfId="4" applyNumberFormat="1" applyFont="1" applyBorder="1" applyAlignment="1">
      <alignment horizontal="center"/>
    </xf>
    <xf numFmtId="14" fontId="9" fillId="0" borderId="8" xfId="4" applyNumberFormat="1" applyFont="1" applyBorder="1" applyAlignment="1">
      <alignment horizontal="center"/>
    </xf>
    <xf numFmtId="14" fontId="9" fillId="0" borderId="10" xfId="4" applyNumberFormat="1" applyFont="1" applyBorder="1" applyAlignment="1">
      <alignment horizontal="center"/>
    </xf>
    <xf numFmtId="0" fontId="22" fillId="0" borderId="9" xfId="0" applyFont="1" applyBorder="1"/>
    <xf numFmtId="0" fontId="9" fillId="0" borderId="7" xfId="2" applyFont="1" applyBorder="1"/>
    <xf numFmtId="0" fontId="9" fillId="0" borderId="7" xfId="2" applyFont="1" applyBorder="1" applyAlignment="1">
      <alignment horizontal="center" vertical="center"/>
    </xf>
    <xf numFmtId="0" fontId="20" fillId="2" borderId="5" xfId="0" applyFont="1" applyFill="1" applyBorder="1" applyAlignment="1">
      <alignment horizontal="center"/>
    </xf>
    <xf numFmtId="0" fontId="18" fillId="0" borderId="0" xfId="0" applyFont="1" applyAlignment="1">
      <alignment horizontal="center"/>
    </xf>
    <xf numFmtId="14" fontId="21" fillId="5" borderId="41" xfId="3" applyNumberFormat="1" applyFont="1" applyFill="1" applyBorder="1" applyAlignment="1">
      <alignment horizontal="center" wrapText="1"/>
    </xf>
    <xf numFmtId="14" fontId="21" fillId="5" borderId="36" xfId="3" applyNumberFormat="1" applyFont="1" applyFill="1" applyBorder="1" applyAlignment="1">
      <alignment horizontal="center" wrapText="1"/>
    </xf>
    <xf numFmtId="14" fontId="21" fillId="5" borderId="42" xfId="3" applyNumberFormat="1" applyFont="1" applyFill="1" applyBorder="1" applyAlignment="1">
      <alignment horizontal="center" wrapText="1"/>
    </xf>
    <xf numFmtId="0" fontId="18" fillId="0" borderId="0" xfId="3" applyFont="1" applyAlignment="1">
      <alignment horizontal="center"/>
    </xf>
    <xf numFmtId="0" fontId="21" fillId="0" borderId="0" xfId="3" applyFont="1" applyAlignment="1">
      <alignment horizontal="center" wrapText="1"/>
    </xf>
    <xf numFmtId="0" fontId="21" fillId="0" borderId="38" xfId="3" applyFont="1" applyBorder="1" applyAlignment="1">
      <alignment horizontal="center" wrapText="1"/>
    </xf>
    <xf numFmtId="0" fontId="10" fillId="2" borderId="39" xfId="3" applyFont="1" applyFill="1" applyBorder="1" applyAlignment="1">
      <alignment horizontal="center" wrapText="1"/>
    </xf>
    <xf numFmtId="0" fontId="10" fillId="2" borderId="40" xfId="3" applyFont="1" applyFill="1" applyBorder="1" applyAlignment="1">
      <alignment horizontal="center" wrapText="1"/>
    </xf>
    <xf numFmtId="0" fontId="10" fillId="2" borderId="35" xfId="3" applyFont="1" applyFill="1" applyBorder="1" applyAlignment="1">
      <alignment horizontal="center" wrapText="1"/>
    </xf>
    <xf numFmtId="0" fontId="10" fillId="2" borderId="13" xfId="3" applyFont="1" applyFill="1" applyBorder="1" applyAlignment="1">
      <alignment horizontal="center" wrapText="1"/>
    </xf>
    <xf numFmtId="0" fontId="21" fillId="4" borderId="0" xfId="3" applyFont="1" applyFill="1" applyAlignment="1">
      <alignment horizontal="center" wrapText="1"/>
    </xf>
    <xf numFmtId="0" fontId="21" fillId="4" borderId="38" xfId="3" applyFont="1" applyFill="1" applyBorder="1" applyAlignment="1">
      <alignment horizontal="center" wrapText="1"/>
    </xf>
    <xf numFmtId="0" fontId="10" fillId="2" borderId="37" xfId="3" applyFont="1" applyFill="1" applyBorder="1" applyAlignment="1">
      <alignment horizontal="center" wrapText="1"/>
    </xf>
    <xf numFmtId="0" fontId="10" fillId="2" borderId="33" xfId="3" applyFont="1" applyFill="1" applyBorder="1" applyAlignment="1">
      <alignment horizontal="center" wrapText="1"/>
    </xf>
  </cellXfs>
  <cellStyles count="10">
    <cellStyle name="Currency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  <cellStyle name="Normal 3" xfId="4" xr:uid="{00000000-0005-0000-0000-000004000000}"/>
    <cellStyle name="Normal 4" xfId="5" xr:uid="{00000000-0005-0000-0000-000005000000}"/>
    <cellStyle name="Normal 4 2" xfId="6" xr:uid="{00000000-0005-0000-0000-000006000000}"/>
    <cellStyle name="Normal 4 2 2" xfId="7" xr:uid="{00000000-0005-0000-0000-000007000000}"/>
    <cellStyle name="Normal 4 3" xfId="9" xr:uid="{5B023CF8-0C0C-40AC-BFE2-F978C546623B}"/>
    <cellStyle name="Percent 2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6"/>
  <sheetViews>
    <sheetView zoomScale="70" zoomScaleNormal="70" workbookViewId="0">
      <pane ySplit="4" topLeftCell="A5" activePane="bottomLeft" state="frozen"/>
      <selection pane="bottomLeft" activeCell="B53" sqref="B53"/>
    </sheetView>
  </sheetViews>
  <sheetFormatPr defaultColWidth="9.140625" defaultRowHeight="12.75" x14ac:dyDescent="0.2"/>
  <cols>
    <col min="1" max="1" width="12.7109375" style="1" customWidth="1"/>
    <col min="2" max="2" width="33.42578125" style="1" customWidth="1"/>
    <col min="3" max="3" width="21.85546875" style="4" customWidth="1"/>
    <col min="4" max="10" width="21.28515625" style="1" customWidth="1"/>
    <col min="11" max="16384" width="9.140625" style="1"/>
  </cols>
  <sheetData>
    <row r="1" spans="1:14" ht="18.75" customHeight="1" x14ac:dyDescent="0.35">
      <c r="A1" s="159" t="s">
        <v>0</v>
      </c>
      <c r="B1" s="159"/>
      <c r="C1" s="159"/>
      <c r="D1" s="159"/>
      <c r="E1" s="159"/>
      <c r="F1" s="159"/>
      <c r="G1" s="159"/>
      <c r="H1" s="159"/>
      <c r="I1" s="159"/>
      <c r="J1" s="159"/>
    </row>
    <row r="2" spans="1:14" ht="18.75" customHeight="1" thickBot="1" x14ac:dyDescent="0.3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4" s="116" customFormat="1" ht="48" thickBot="1" x14ac:dyDescent="0.3">
      <c r="A3" s="114" t="s">
        <v>1</v>
      </c>
      <c r="B3" s="114" t="s">
        <v>2</v>
      </c>
      <c r="C3" s="114" t="s">
        <v>3</v>
      </c>
      <c r="D3" s="114" t="s">
        <v>4</v>
      </c>
      <c r="E3" s="114" t="s">
        <v>5</v>
      </c>
      <c r="F3" s="114" t="s">
        <v>6</v>
      </c>
      <c r="G3" s="114" t="s">
        <v>7</v>
      </c>
      <c r="H3" s="114" t="s">
        <v>8</v>
      </c>
      <c r="I3" s="114" t="s">
        <v>9</v>
      </c>
      <c r="J3" s="115" t="s">
        <v>10</v>
      </c>
      <c r="K3" s="5"/>
      <c r="L3" s="5"/>
      <c r="M3" s="5"/>
      <c r="N3" s="5"/>
    </row>
    <row r="4" spans="1:14" s="5" customFormat="1" ht="17.100000000000001" hidden="1" customHeight="1" x14ac:dyDescent="0.25">
      <c r="A4" s="6" t="s">
        <v>11</v>
      </c>
      <c r="B4" s="7" t="s">
        <v>12</v>
      </c>
      <c r="C4" s="8"/>
      <c r="D4" s="9"/>
      <c r="E4" s="10"/>
      <c r="F4" s="10"/>
      <c r="G4" s="10"/>
      <c r="H4" s="11">
        <v>37571</v>
      </c>
      <c r="I4" s="10">
        <v>37627</v>
      </c>
      <c r="J4" s="12"/>
    </row>
    <row r="5" spans="1:14" s="5" customFormat="1" ht="17.100000000000001" customHeight="1" x14ac:dyDescent="0.25">
      <c r="A5" s="158"/>
      <c r="B5" s="158"/>
      <c r="C5" s="158"/>
      <c r="D5" s="158"/>
      <c r="E5" s="13">
        <v>15</v>
      </c>
      <c r="F5" s="13">
        <v>13</v>
      </c>
      <c r="G5" s="13">
        <v>11</v>
      </c>
      <c r="H5" s="14">
        <v>7</v>
      </c>
      <c r="I5" s="13" t="s">
        <v>13</v>
      </c>
      <c r="J5" s="15">
        <v>6</v>
      </c>
    </row>
    <row r="6" spans="1:14" s="5" customFormat="1" ht="15" customHeight="1" x14ac:dyDescent="0.25">
      <c r="A6" s="16" t="s">
        <v>14</v>
      </c>
      <c r="B6" s="17" t="s">
        <v>15</v>
      </c>
      <c r="C6" s="18" t="s">
        <v>16</v>
      </c>
      <c r="D6" s="16" t="s">
        <v>17</v>
      </c>
      <c r="E6" s="19">
        <f t="shared" ref="E6:E46" si="0">I6-112</f>
        <v>42342</v>
      </c>
      <c r="F6" s="19">
        <f t="shared" ref="F6:F46" si="1">I6-98</f>
        <v>42356</v>
      </c>
      <c r="G6" s="19">
        <f t="shared" ref="G6:G46" si="2">I6-84</f>
        <v>42370</v>
      </c>
      <c r="H6" s="19">
        <f t="shared" ref="H6:H46" si="3">I6-56</f>
        <v>42398</v>
      </c>
      <c r="I6" s="20">
        <v>42454</v>
      </c>
      <c r="J6" s="21">
        <f t="shared" ref="J6:J46" si="4">I6+42</f>
        <v>42496</v>
      </c>
    </row>
    <row r="7" spans="1:14" s="5" customFormat="1" ht="15" customHeight="1" x14ac:dyDescent="0.25">
      <c r="A7" s="16" t="s">
        <v>18</v>
      </c>
      <c r="B7" s="17" t="s">
        <v>19</v>
      </c>
      <c r="C7" s="18" t="s">
        <v>16</v>
      </c>
      <c r="D7" s="16" t="s">
        <v>17</v>
      </c>
      <c r="E7" s="19">
        <f t="shared" si="0"/>
        <v>42363</v>
      </c>
      <c r="F7" s="19">
        <f t="shared" si="1"/>
        <v>42377</v>
      </c>
      <c r="G7" s="19">
        <f t="shared" si="2"/>
        <v>42391</v>
      </c>
      <c r="H7" s="19">
        <f t="shared" si="3"/>
        <v>42419</v>
      </c>
      <c r="I7" s="20">
        <v>42475</v>
      </c>
      <c r="J7" s="21">
        <f t="shared" si="4"/>
        <v>42517</v>
      </c>
    </row>
    <row r="8" spans="1:14" s="5" customFormat="1" ht="15" customHeight="1" x14ac:dyDescent="0.25">
      <c r="A8" s="16" t="s">
        <v>20</v>
      </c>
      <c r="B8" s="17" t="s">
        <v>21</v>
      </c>
      <c r="C8" s="18" t="s">
        <v>16</v>
      </c>
      <c r="D8" s="16" t="s">
        <v>17</v>
      </c>
      <c r="E8" s="19">
        <f t="shared" si="0"/>
        <v>42482</v>
      </c>
      <c r="F8" s="19">
        <f t="shared" si="1"/>
        <v>42496</v>
      </c>
      <c r="G8" s="19">
        <f t="shared" si="2"/>
        <v>42510</v>
      </c>
      <c r="H8" s="19">
        <f t="shared" si="3"/>
        <v>42538</v>
      </c>
      <c r="I8" s="20">
        <v>42594</v>
      </c>
      <c r="J8" s="21">
        <f t="shared" si="4"/>
        <v>42636</v>
      </c>
    </row>
    <row r="9" spans="1:14" s="5" customFormat="1" ht="15" customHeight="1" x14ac:dyDescent="0.25">
      <c r="A9" s="16" t="s">
        <v>22</v>
      </c>
      <c r="B9" s="23" t="s">
        <v>23</v>
      </c>
      <c r="C9" s="18" t="s">
        <v>24</v>
      </c>
      <c r="D9" s="16" t="s">
        <v>25</v>
      </c>
      <c r="E9" s="19">
        <f t="shared" si="0"/>
        <v>42300</v>
      </c>
      <c r="F9" s="19">
        <f t="shared" si="1"/>
        <v>42314</v>
      </c>
      <c r="G9" s="19">
        <f t="shared" si="2"/>
        <v>42328</v>
      </c>
      <c r="H9" s="19">
        <f t="shared" si="3"/>
        <v>42356</v>
      </c>
      <c r="I9" s="20">
        <v>42412</v>
      </c>
      <c r="J9" s="21">
        <f t="shared" si="4"/>
        <v>42454</v>
      </c>
    </row>
    <row r="10" spans="1:14" s="5" customFormat="1" ht="15" customHeight="1" x14ac:dyDescent="0.25">
      <c r="A10" s="16" t="s">
        <v>22</v>
      </c>
      <c r="B10" s="17" t="s">
        <v>26</v>
      </c>
      <c r="C10" s="18" t="s">
        <v>24</v>
      </c>
      <c r="D10" s="16" t="s">
        <v>25</v>
      </c>
      <c r="E10" s="19">
        <f t="shared" si="0"/>
        <v>42307</v>
      </c>
      <c r="F10" s="19">
        <f t="shared" si="1"/>
        <v>42321</v>
      </c>
      <c r="G10" s="19">
        <f t="shared" si="2"/>
        <v>42335</v>
      </c>
      <c r="H10" s="19">
        <f t="shared" si="3"/>
        <v>42363</v>
      </c>
      <c r="I10" s="20">
        <v>42419</v>
      </c>
      <c r="J10" s="21">
        <f t="shared" si="4"/>
        <v>42461</v>
      </c>
    </row>
    <row r="11" spans="1:14" s="5" customFormat="1" ht="15" customHeight="1" x14ac:dyDescent="0.25">
      <c r="A11" s="16" t="s">
        <v>14</v>
      </c>
      <c r="B11" s="17" t="s">
        <v>27</v>
      </c>
      <c r="C11" s="18" t="s">
        <v>16</v>
      </c>
      <c r="D11" s="16" t="s">
        <v>25</v>
      </c>
      <c r="E11" s="19">
        <f t="shared" si="0"/>
        <v>42328</v>
      </c>
      <c r="F11" s="19">
        <f t="shared" si="1"/>
        <v>42342</v>
      </c>
      <c r="G11" s="19">
        <f t="shared" si="2"/>
        <v>42356</v>
      </c>
      <c r="H11" s="19">
        <f t="shared" si="3"/>
        <v>42384</v>
      </c>
      <c r="I11" s="20">
        <v>42440</v>
      </c>
      <c r="J11" s="21">
        <f t="shared" si="4"/>
        <v>42482</v>
      </c>
    </row>
    <row r="12" spans="1:14" s="5" customFormat="1" ht="15" customHeight="1" x14ac:dyDescent="0.25">
      <c r="A12" s="16" t="s">
        <v>18</v>
      </c>
      <c r="B12" s="17" t="s">
        <v>28</v>
      </c>
      <c r="C12" s="18" t="s">
        <v>16</v>
      </c>
      <c r="D12" s="16" t="s">
        <v>29</v>
      </c>
      <c r="E12" s="19">
        <f t="shared" si="0"/>
        <v>42370</v>
      </c>
      <c r="F12" s="19">
        <f t="shared" si="1"/>
        <v>42384</v>
      </c>
      <c r="G12" s="19">
        <f t="shared" si="2"/>
        <v>42398</v>
      </c>
      <c r="H12" s="19">
        <f t="shared" si="3"/>
        <v>42426</v>
      </c>
      <c r="I12" s="20">
        <v>42482</v>
      </c>
      <c r="J12" s="21">
        <f t="shared" si="4"/>
        <v>42524</v>
      </c>
    </row>
    <row r="13" spans="1:14" s="5" customFormat="1" ht="15" customHeight="1" x14ac:dyDescent="0.25">
      <c r="A13" s="16" t="s">
        <v>30</v>
      </c>
      <c r="B13" s="17" t="s">
        <v>31</v>
      </c>
      <c r="C13" s="18" t="s">
        <v>32</v>
      </c>
      <c r="D13" s="16" t="s">
        <v>29</v>
      </c>
      <c r="E13" s="19">
        <f t="shared" si="0"/>
        <v>42440</v>
      </c>
      <c r="F13" s="19">
        <f t="shared" si="1"/>
        <v>42454</v>
      </c>
      <c r="G13" s="19">
        <f t="shared" si="2"/>
        <v>42468</v>
      </c>
      <c r="H13" s="19">
        <f t="shared" si="3"/>
        <v>42496</v>
      </c>
      <c r="I13" s="20">
        <v>42552</v>
      </c>
      <c r="J13" s="21">
        <f t="shared" si="4"/>
        <v>42594</v>
      </c>
    </row>
    <row r="14" spans="1:14" s="5" customFormat="1" ht="15" customHeight="1" x14ac:dyDescent="0.25">
      <c r="A14" s="16" t="s">
        <v>30</v>
      </c>
      <c r="B14" s="17" t="s">
        <v>33</v>
      </c>
      <c r="C14" s="18" t="s">
        <v>16</v>
      </c>
      <c r="D14" s="16" t="s">
        <v>29</v>
      </c>
      <c r="E14" s="19">
        <f t="shared" si="0"/>
        <v>42454</v>
      </c>
      <c r="F14" s="19">
        <f t="shared" si="1"/>
        <v>42468</v>
      </c>
      <c r="G14" s="19">
        <f t="shared" si="2"/>
        <v>42482</v>
      </c>
      <c r="H14" s="19">
        <f t="shared" si="3"/>
        <v>42510</v>
      </c>
      <c r="I14" s="20">
        <v>42566</v>
      </c>
      <c r="J14" s="21">
        <f t="shared" si="4"/>
        <v>42608</v>
      </c>
    </row>
    <row r="15" spans="1:14" s="5" customFormat="1" ht="15" customHeight="1" x14ac:dyDescent="0.25">
      <c r="A15" s="16" t="s">
        <v>20</v>
      </c>
      <c r="B15" s="17" t="s">
        <v>34</v>
      </c>
      <c r="C15" s="18" t="s">
        <v>16</v>
      </c>
      <c r="D15" s="16" t="s">
        <v>29</v>
      </c>
      <c r="E15" s="19">
        <f t="shared" si="0"/>
        <v>42496</v>
      </c>
      <c r="F15" s="19">
        <f t="shared" si="1"/>
        <v>42510</v>
      </c>
      <c r="G15" s="19">
        <f t="shared" si="2"/>
        <v>42524</v>
      </c>
      <c r="H15" s="19">
        <f t="shared" si="3"/>
        <v>42552</v>
      </c>
      <c r="I15" s="20">
        <v>42608</v>
      </c>
      <c r="J15" s="21">
        <f t="shared" si="4"/>
        <v>42650</v>
      </c>
    </row>
    <row r="16" spans="1:14" s="5" customFormat="1" ht="15" customHeight="1" x14ac:dyDescent="0.25">
      <c r="A16" s="16" t="s">
        <v>35</v>
      </c>
      <c r="B16" s="17" t="s">
        <v>36</v>
      </c>
      <c r="C16" s="18" t="s">
        <v>16</v>
      </c>
      <c r="D16" s="16" t="s">
        <v>29</v>
      </c>
      <c r="E16" s="19">
        <f t="shared" si="0"/>
        <v>42517</v>
      </c>
      <c r="F16" s="19">
        <f t="shared" si="1"/>
        <v>42531</v>
      </c>
      <c r="G16" s="19">
        <f t="shared" si="2"/>
        <v>42545</v>
      </c>
      <c r="H16" s="19">
        <f t="shared" si="3"/>
        <v>42573</v>
      </c>
      <c r="I16" s="20">
        <v>42629</v>
      </c>
      <c r="J16" s="21">
        <f t="shared" si="4"/>
        <v>42671</v>
      </c>
    </row>
    <row r="17" spans="1:10" s="5" customFormat="1" ht="15" customHeight="1" x14ac:dyDescent="0.25">
      <c r="A17" s="16" t="s">
        <v>37</v>
      </c>
      <c r="B17" s="17" t="s">
        <v>38</v>
      </c>
      <c r="C17" s="18" t="s">
        <v>24</v>
      </c>
      <c r="D17" s="16" t="s">
        <v>29</v>
      </c>
      <c r="E17" s="19">
        <f t="shared" si="0"/>
        <v>42545</v>
      </c>
      <c r="F17" s="19">
        <f t="shared" si="1"/>
        <v>42559</v>
      </c>
      <c r="G17" s="19">
        <f t="shared" si="2"/>
        <v>42573</v>
      </c>
      <c r="H17" s="19">
        <f t="shared" si="3"/>
        <v>42601</v>
      </c>
      <c r="I17" s="20">
        <v>42657</v>
      </c>
      <c r="J17" s="21">
        <f t="shared" si="4"/>
        <v>42699</v>
      </c>
    </row>
    <row r="18" spans="1:10" s="24" customFormat="1" ht="15" customHeight="1" x14ac:dyDescent="0.25">
      <c r="A18" s="16" t="s">
        <v>39</v>
      </c>
      <c r="B18" s="17" t="s">
        <v>40</v>
      </c>
      <c r="C18" s="18" t="s">
        <v>24</v>
      </c>
      <c r="D18" s="16" t="s">
        <v>41</v>
      </c>
      <c r="E18" s="19">
        <f t="shared" si="0"/>
        <v>42580</v>
      </c>
      <c r="F18" s="19">
        <f t="shared" si="1"/>
        <v>42594</v>
      </c>
      <c r="G18" s="19">
        <f t="shared" si="2"/>
        <v>42608</v>
      </c>
      <c r="H18" s="19">
        <f t="shared" si="3"/>
        <v>42636</v>
      </c>
      <c r="I18" s="20">
        <v>42692</v>
      </c>
      <c r="J18" s="21">
        <f t="shared" si="4"/>
        <v>42734</v>
      </c>
    </row>
    <row r="19" spans="1:10" s="5" customFormat="1" ht="15" customHeight="1" x14ac:dyDescent="0.25">
      <c r="A19" s="16" t="s">
        <v>37</v>
      </c>
      <c r="B19" s="17" t="s">
        <v>42</v>
      </c>
      <c r="C19" s="18" t="s">
        <v>16</v>
      </c>
      <c r="D19" s="16" t="s">
        <v>43</v>
      </c>
      <c r="E19" s="19">
        <f t="shared" si="0"/>
        <v>42559</v>
      </c>
      <c r="F19" s="19">
        <f t="shared" si="1"/>
        <v>42573</v>
      </c>
      <c r="G19" s="19">
        <f t="shared" si="2"/>
        <v>42587</v>
      </c>
      <c r="H19" s="19">
        <f t="shared" si="3"/>
        <v>42615</v>
      </c>
      <c r="I19" s="20">
        <v>42671</v>
      </c>
      <c r="J19" s="21">
        <f t="shared" si="4"/>
        <v>42713</v>
      </c>
    </row>
    <row r="20" spans="1:10" s="5" customFormat="1" ht="15" customHeight="1" x14ac:dyDescent="0.25">
      <c r="A20" s="16" t="s">
        <v>44</v>
      </c>
      <c r="B20" s="17" t="s">
        <v>45</v>
      </c>
      <c r="C20" s="18" t="s">
        <v>16</v>
      </c>
      <c r="D20" s="16" t="s">
        <v>43</v>
      </c>
      <c r="E20" s="19">
        <f t="shared" si="0"/>
        <v>42608</v>
      </c>
      <c r="F20" s="19">
        <f t="shared" si="1"/>
        <v>42622</v>
      </c>
      <c r="G20" s="19">
        <f t="shared" si="2"/>
        <v>42636</v>
      </c>
      <c r="H20" s="19">
        <f t="shared" si="3"/>
        <v>42664</v>
      </c>
      <c r="I20" s="20">
        <v>42720</v>
      </c>
      <c r="J20" s="21">
        <f t="shared" si="4"/>
        <v>42762</v>
      </c>
    </row>
    <row r="21" spans="1:10" s="5" customFormat="1" ht="15" customHeight="1" x14ac:dyDescent="0.25">
      <c r="A21" s="16" t="s">
        <v>14</v>
      </c>
      <c r="B21" s="17" t="s">
        <v>46</v>
      </c>
      <c r="C21" s="18" t="s">
        <v>24</v>
      </c>
      <c r="D21" s="16" t="s">
        <v>47</v>
      </c>
      <c r="E21" s="19">
        <f t="shared" si="0"/>
        <v>42321</v>
      </c>
      <c r="F21" s="19">
        <f t="shared" si="1"/>
        <v>42335</v>
      </c>
      <c r="G21" s="19">
        <f t="shared" si="2"/>
        <v>42349</v>
      </c>
      <c r="H21" s="19">
        <f t="shared" si="3"/>
        <v>42377</v>
      </c>
      <c r="I21" s="20">
        <v>42433</v>
      </c>
      <c r="J21" s="21">
        <f t="shared" si="4"/>
        <v>42475</v>
      </c>
    </row>
    <row r="22" spans="1:10" s="5" customFormat="1" ht="15" customHeight="1" x14ac:dyDescent="0.25">
      <c r="A22" s="16" t="s">
        <v>18</v>
      </c>
      <c r="B22" s="17" t="s">
        <v>48</v>
      </c>
      <c r="C22" s="18" t="s">
        <v>16</v>
      </c>
      <c r="D22" s="16" t="s">
        <v>47</v>
      </c>
      <c r="E22" s="19">
        <f t="shared" si="0"/>
        <v>42349</v>
      </c>
      <c r="F22" s="19">
        <f t="shared" si="1"/>
        <v>42363</v>
      </c>
      <c r="G22" s="19">
        <f t="shared" si="2"/>
        <v>42377</v>
      </c>
      <c r="H22" s="19">
        <f t="shared" si="3"/>
        <v>42405</v>
      </c>
      <c r="I22" s="20">
        <v>42461</v>
      </c>
      <c r="J22" s="21">
        <f t="shared" si="4"/>
        <v>42503</v>
      </c>
    </row>
    <row r="23" spans="1:10" s="5" customFormat="1" ht="15" customHeight="1" x14ac:dyDescent="0.25">
      <c r="A23" s="16" t="s">
        <v>49</v>
      </c>
      <c r="B23" s="17" t="s">
        <v>50</v>
      </c>
      <c r="C23" s="18" t="s">
        <v>24</v>
      </c>
      <c r="D23" s="16" t="s">
        <v>47</v>
      </c>
      <c r="E23" s="19">
        <f t="shared" si="0"/>
        <v>42398</v>
      </c>
      <c r="F23" s="19">
        <f t="shared" si="1"/>
        <v>42412</v>
      </c>
      <c r="G23" s="19">
        <f t="shared" si="2"/>
        <v>42426</v>
      </c>
      <c r="H23" s="19">
        <f t="shared" si="3"/>
        <v>42454</v>
      </c>
      <c r="I23" s="20">
        <v>42510</v>
      </c>
      <c r="J23" s="21">
        <f t="shared" si="4"/>
        <v>42552</v>
      </c>
    </row>
    <row r="24" spans="1:10" s="5" customFormat="1" ht="15" customHeight="1" x14ac:dyDescent="0.25">
      <c r="A24" s="16" t="s">
        <v>35</v>
      </c>
      <c r="B24" s="22" t="s">
        <v>51</v>
      </c>
      <c r="C24" s="18" t="s">
        <v>32</v>
      </c>
      <c r="D24" s="16" t="s">
        <v>47</v>
      </c>
      <c r="E24" s="19">
        <f t="shared" si="0"/>
        <v>42503</v>
      </c>
      <c r="F24" s="19">
        <f t="shared" si="1"/>
        <v>42517</v>
      </c>
      <c r="G24" s="19">
        <f t="shared" si="2"/>
        <v>42531</v>
      </c>
      <c r="H24" s="19">
        <f t="shared" si="3"/>
        <v>42559</v>
      </c>
      <c r="I24" s="20">
        <v>42615</v>
      </c>
      <c r="J24" s="21">
        <f t="shared" si="4"/>
        <v>42657</v>
      </c>
    </row>
    <row r="25" spans="1:10" s="5" customFormat="1" ht="15" customHeight="1" x14ac:dyDescent="0.25">
      <c r="A25" s="16" t="s">
        <v>35</v>
      </c>
      <c r="B25" s="22" t="s">
        <v>52</v>
      </c>
      <c r="C25" s="18" t="s">
        <v>32</v>
      </c>
      <c r="D25" s="16" t="s">
        <v>47</v>
      </c>
      <c r="E25" s="19">
        <f t="shared" si="0"/>
        <v>42510</v>
      </c>
      <c r="F25" s="19">
        <f t="shared" si="1"/>
        <v>42524</v>
      </c>
      <c r="G25" s="19">
        <f t="shared" si="2"/>
        <v>42538</v>
      </c>
      <c r="H25" s="19">
        <f t="shared" si="3"/>
        <v>42566</v>
      </c>
      <c r="I25" s="20">
        <v>42622</v>
      </c>
      <c r="J25" s="21">
        <f t="shared" si="4"/>
        <v>42664</v>
      </c>
    </row>
    <row r="26" spans="1:10" s="5" customFormat="1" ht="15" customHeight="1" x14ac:dyDescent="0.25">
      <c r="A26" s="16" t="s">
        <v>22</v>
      </c>
      <c r="B26" s="22" t="s">
        <v>53</v>
      </c>
      <c r="C26" s="18" t="s">
        <v>54</v>
      </c>
      <c r="D26" s="16" t="s">
        <v>55</v>
      </c>
      <c r="E26" s="19">
        <f t="shared" si="0"/>
        <v>42293</v>
      </c>
      <c r="F26" s="19">
        <f t="shared" si="1"/>
        <v>42307</v>
      </c>
      <c r="G26" s="19">
        <f t="shared" si="2"/>
        <v>42321</v>
      </c>
      <c r="H26" s="19">
        <f t="shared" si="3"/>
        <v>42349</v>
      </c>
      <c r="I26" s="20">
        <v>42405</v>
      </c>
      <c r="J26" s="21">
        <f t="shared" si="4"/>
        <v>42447</v>
      </c>
    </row>
    <row r="27" spans="1:10" s="5" customFormat="1" ht="15" customHeight="1" x14ac:dyDescent="0.25">
      <c r="A27" s="16" t="s">
        <v>14</v>
      </c>
      <c r="B27" s="22" t="s">
        <v>56</v>
      </c>
      <c r="C27" s="18" t="s">
        <v>16</v>
      </c>
      <c r="D27" s="16" t="s">
        <v>55</v>
      </c>
      <c r="E27" s="19">
        <f t="shared" si="0"/>
        <v>42335</v>
      </c>
      <c r="F27" s="19">
        <f t="shared" si="1"/>
        <v>42349</v>
      </c>
      <c r="G27" s="19">
        <f t="shared" si="2"/>
        <v>42363</v>
      </c>
      <c r="H27" s="19">
        <f t="shared" si="3"/>
        <v>42391</v>
      </c>
      <c r="I27" s="20">
        <v>42447</v>
      </c>
      <c r="J27" s="21">
        <f t="shared" si="4"/>
        <v>42489</v>
      </c>
    </row>
    <row r="28" spans="1:10" s="5" customFormat="1" ht="15" customHeight="1" x14ac:dyDescent="0.25">
      <c r="A28" s="16" t="s">
        <v>57</v>
      </c>
      <c r="B28" s="22" t="s">
        <v>58</v>
      </c>
      <c r="C28" s="18" t="s">
        <v>16</v>
      </c>
      <c r="D28" s="16" t="s">
        <v>55</v>
      </c>
      <c r="E28" s="19">
        <f t="shared" si="0"/>
        <v>42412</v>
      </c>
      <c r="F28" s="19">
        <f t="shared" si="1"/>
        <v>42426</v>
      </c>
      <c r="G28" s="19">
        <f t="shared" si="2"/>
        <v>42440</v>
      </c>
      <c r="H28" s="19">
        <f t="shared" si="3"/>
        <v>42468</v>
      </c>
      <c r="I28" s="20">
        <v>42524</v>
      </c>
      <c r="J28" s="21">
        <f t="shared" si="4"/>
        <v>42566</v>
      </c>
    </row>
    <row r="29" spans="1:10" s="5" customFormat="1" ht="15" customHeight="1" x14ac:dyDescent="0.25">
      <c r="A29" s="16" t="s">
        <v>49</v>
      </c>
      <c r="B29" s="22" t="s">
        <v>59</v>
      </c>
      <c r="C29" s="18" t="s">
        <v>16</v>
      </c>
      <c r="D29" s="16" t="s">
        <v>60</v>
      </c>
      <c r="E29" s="19">
        <f t="shared" si="0"/>
        <v>42384</v>
      </c>
      <c r="F29" s="19">
        <f t="shared" si="1"/>
        <v>42398</v>
      </c>
      <c r="G29" s="19">
        <f t="shared" si="2"/>
        <v>42412</v>
      </c>
      <c r="H29" s="19">
        <f t="shared" si="3"/>
        <v>42440</v>
      </c>
      <c r="I29" s="20">
        <v>42496</v>
      </c>
      <c r="J29" s="21">
        <f t="shared" si="4"/>
        <v>42538</v>
      </c>
    </row>
    <row r="30" spans="1:10" s="5" customFormat="1" ht="15" customHeight="1" x14ac:dyDescent="0.25">
      <c r="A30" s="16" t="s">
        <v>11</v>
      </c>
      <c r="B30" s="17" t="s">
        <v>61</v>
      </c>
      <c r="C30" s="18" t="s">
        <v>16</v>
      </c>
      <c r="D30" s="16" t="s">
        <v>62</v>
      </c>
      <c r="E30" s="19">
        <f t="shared" si="0"/>
        <v>42258</v>
      </c>
      <c r="F30" s="19">
        <f t="shared" si="1"/>
        <v>42272</v>
      </c>
      <c r="G30" s="19">
        <f t="shared" si="2"/>
        <v>42286</v>
      </c>
      <c r="H30" s="19">
        <f t="shared" si="3"/>
        <v>42314</v>
      </c>
      <c r="I30" s="20">
        <v>42370</v>
      </c>
      <c r="J30" s="21">
        <f t="shared" si="4"/>
        <v>42412</v>
      </c>
    </row>
    <row r="31" spans="1:10" s="5" customFormat="1" ht="15" customHeight="1" x14ac:dyDescent="0.25">
      <c r="A31" s="16" t="s">
        <v>49</v>
      </c>
      <c r="B31" s="17" t="s">
        <v>63</v>
      </c>
      <c r="C31" s="18" t="s">
        <v>54</v>
      </c>
      <c r="D31" s="16" t="s">
        <v>62</v>
      </c>
      <c r="E31" s="19">
        <f t="shared" si="0"/>
        <v>42405</v>
      </c>
      <c r="F31" s="19">
        <f t="shared" si="1"/>
        <v>42419</v>
      </c>
      <c r="G31" s="19">
        <f t="shared" si="2"/>
        <v>42433</v>
      </c>
      <c r="H31" s="19">
        <f t="shared" si="3"/>
        <v>42461</v>
      </c>
      <c r="I31" s="20">
        <v>42517</v>
      </c>
      <c r="J31" s="21">
        <f t="shared" si="4"/>
        <v>42559</v>
      </c>
    </row>
    <row r="32" spans="1:10" s="5" customFormat="1" ht="15" customHeight="1" x14ac:dyDescent="0.25">
      <c r="A32" s="16" t="s">
        <v>30</v>
      </c>
      <c r="B32" s="17" t="s">
        <v>64</v>
      </c>
      <c r="C32" s="18" t="s">
        <v>16</v>
      </c>
      <c r="D32" s="16" t="s">
        <v>62</v>
      </c>
      <c r="E32" s="19">
        <f t="shared" si="0"/>
        <v>42447</v>
      </c>
      <c r="F32" s="19">
        <f t="shared" si="1"/>
        <v>42461</v>
      </c>
      <c r="G32" s="19">
        <f t="shared" si="2"/>
        <v>42475</v>
      </c>
      <c r="H32" s="19">
        <f t="shared" si="3"/>
        <v>42503</v>
      </c>
      <c r="I32" s="20">
        <v>42559</v>
      </c>
      <c r="J32" s="21">
        <f t="shared" si="4"/>
        <v>42601</v>
      </c>
    </row>
    <row r="33" spans="1:10" s="5" customFormat="1" ht="15" customHeight="1" x14ac:dyDescent="0.25">
      <c r="A33" s="16" t="s">
        <v>37</v>
      </c>
      <c r="B33" s="17" t="s">
        <v>65</v>
      </c>
      <c r="C33" s="18" t="s">
        <v>66</v>
      </c>
      <c r="D33" s="16" t="s">
        <v>62</v>
      </c>
      <c r="E33" s="19">
        <f t="shared" si="0"/>
        <v>42538</v>
      </c>
      <c r="F33" s="19">
        <f t="shared" si="1"/>
        <v>42552</v>
      </c>
      <c r="G33" s="19">
        <f t="shared" si="2"/>
        <v>42566</v>
      </c>
      <c r="H33" s="19">
        <f t="shared" si="3"/>
        <v>42594</v>
      </c>
      <c r="I33" s="20">
        <v>42650</v>
      </c>
      <c r="J33" s="21">
        <f t="shared" si="4"/>
        <v>42692</v>
      </c>
    </row>
    <row r="34" spans="1:10" s="5" customFormat="1" ht="15" customHeight="1" x14ac:dyDescent="0.25">
      <c r="A34" s="16" t="s">
        <v>39</v>
      </c>
      <c r="B34" s="17" t="s">
        <v>67</v>
      </c>
      <c r="C34" s="18" t="s">
        <v>24</v>
      </c>
      <c r="D34" s="16" t="s">
        <v>62</v>
      </c>
      <c r="E34" s="19">
        <f t="shared" si="0"/>
        <v>42587</v>
      </c>
      <c r="F34" s="19">
        <f t="shared" si="1"/>
        <v>42601</v>
      </c>
      <c r="G34" s="19">
        <f t="shared" si="2"/>
        <v>42615</v>
      </c>
      <c r="H34" s="19">
        <f t="shared" si="3"/>
        <v>42643</v>
      </c>
      <c r="I34" s="20">
        <v>42699</v>
      </c>
      <c r="J34" s="21">
        <f t="shared" si="4"/>
        <v>42741</v>
      </c>
    </row>
    <row r="35" spans="1:10" s="5" customFormat="1" ht="15" customHeight="1" x14ac:dyDescent="0.25">
      <c r="A35" s="16" t="s">
        <v>49</v>
      </c>
      <c r="B35" s="17" t="s">
        <v>68</v>
      </c>
      <c r="C35" s="18" t="s">
        <v>16</v>
      </c>
      <c r="D35" s="16" t="s">
        <v>69</v>
      </c>
      <c r="E35" s="19">
        <f t="shared" si="0"/>
        <v>42391</v>
      </c>
      <c r="F35" s="19">
        <f t="shared" si="1"/>
        <v>42405</v>
      </c>
      <c r="G35" s="19">
        <f t="shared" si="2"/>
        <v>42419</v>
      </c>
      <c r="H35" s="19">
        <f t="shared" si="3"/>
        <v>42447</v>
      </c>
      <c r="I35" s="20">
        <v>42503</v>
      </c>
      <c r="J35" s="21">
        <f t="shared" si="4"/>
        <v>42545</v>
      </c>
    </row>
    <row r="36" spans="1:10" s="5" customFormat="1" ht="15" customHeight="1" x14ac:dyDescent="0.25">
      <c r="A36" s="16" t="s">
        <v>20</v>
      </c>
      <c r="B36" s="17" t="s">
        <v>70</v>
      </c>
      <c r="C36" s="18" t="s">
        <v>16</v>
      </c>
      <c r="D36" s="16" t="s">
        <v>69</v>
      </c>
      <c r="E36" s="19">
        <f t="shared" si="0"/>
        <v>42489</v>
      </c>
      <c r="F36" s="19">
        <f t="shared" si="1"/>
        <v>42503</v>
      </c>
      <c r="G36" s="19">
        <f t="shared" si="2"/>
        <v>42517</v>
      </c>
      <c r="H36" s="19">
        <f t="shared" si="3"/>
        <v>42545</v>
      </c>
      <c r="I36" s="20">
        <v>42601</v>
      </c>
      <c r="J36" s="21">
        <f t="shared" si="4"/>
        <v>42643</v>
      </c>
    </row>
    <row r="37" spans="1:10" s="5" customFormat="1" ht="15" customHeight="1" x14ac:dyDescent="0.25">
      <c r="A37" s="16" t="s">
        <v>18</v>
      </c>
      <c r="B37" s="17" t="s">
        <v>71</v>
      </c>
      <c r="C37" s="18" t="s">
        <v>16</v>
      </c>
      <c r="D37" s="16" t="s">
        <v>72</v>
      </c>
      <c r="E37" s="19">
        <f t="shared" si="0"/>
        <v>42356</v>
      </c>
      <c r="F37" s="19">
        <f t="shared" si="1"/>
        <v>42370</v>
      </c>
      <c r="G37" s="19">
        <f t="shared" si="2"/>
        <v>42384</v>
      </c>
      <c r="H37" s="19">
        <f t="shared" si="3"/>
        <v>42412</v>
      </c>
      <c r="I37" s="20">
        <v>42468</v>
      </c>
      <c r="J37" s="21">
        <f t="shared" si="4"/>
        <v>42510</v>
      </c>
    </row>
    <row r="38" spans="1:10" s="5" customFormat="1" ht="15" customHeight="1" x14ac:dyDescent="0.25">
      <c r="A38" s="16" t="s">
        <v>57</v>
      </c>
      <c r="B38" s="17" t="s">
        <v>73</v>
      </c>
      <c r="C38" s="18" t="s">
        <v>16</v>
      </c>
      <c r="D38" s="16" t="s">
        <v>72</v>
      </c>
      <c r="E38" s="19">
        <f t="shared" si="0"/>
        <v>42426</v>
      </c>
      <c r="F38" s="19">
        <f t="shared" si="1"/>
        <v>42440</v>
      </c>
      <c r="G38" s="19">
        <f t="shared" si="2"/>
        <v>42454</v>
      </c>
      <c r="H38" s="19">
        <f t="shared" si="3"/>
        <v>42482</v>
      </c>
      <c r="I38" s="20">
        <v>42538</v>
      </c>
      <c r="J38" s="21">
        <f t="shared" si="4"/>
        <v>42580</v>
      </c>
    </row>
    <row r="39" spans="1:10" s="5" customFormat="1" ht="15" customHeight="1" x14ac:dyDescent="0.25">
      <c r="A39" s="16" t="s">
        <v>37</v>
      </c>
      <c r="B39" s="17" t="s">
        <v>74</v>
      </c>
      <c r="C39" s="18" t="s">
        <v>16</v>
      </c>
      <c r="D39" s="16" t="s">
        <v>72</v>
      </c>
      <c r="E39" s="19">
        <f t="shared" si="0"/>
        <v>42552</v>
      </c>
      <c r="F39" s="19">
        <f t="shared" si="1"/>
        <v>42566</v>
      </c>
      <c r="G39" s="19">
        <f t="shared" si="2"/>
        <v>42580</v>
      </c>
      <c r="H39" s="19">
        <f t="shared" si="3"/>
        <v>42608</v>
      </c>
      <c r="I39" s="20">
        <v>42664</v>
      </c>
      <c r="J39" s="21">
        <f t="shared" si="4"/>
        <v>42706</v>
      </c>
    </row>
    <row r="40" spans="1:10" s="5" customFormat="1" ht="15" customHeight="1" x14ac:dyDescent="0.25">
      <c r="A40" s="16" t="s">
        <v>11</v>
      </c>
      <c r="B40" s="17" t="s">
        <v>75</v>
      </c>
      <c r="C40" s="18" t="s">
        <v>54</v>
      </c>
      <c r="D40" s="16" t="s">
        <v>76</v>
      </c>
      <c r="E40" s="19">
        <f t="shared" si="0"/>
        <v>42265</v>
      </c>
      <c r="F40" s="19">
        <f t="shared" si="1"/>
        <v>42279</v>
      </c>
      <c r="G40" s="19">
        <f t="shared" si="2"/>
        <v>42293</v>
      </c>
      <c r="H40" s="19">
        <f t="shared" si="3"/>
        <v>42321</v>
      </c>
      <c r="I40" s="20">
        <v>42377</v>
      </c>
      <c r="J40" s="21">
        <f t="shared" si="4"/>
        <v>42419</v>
      </c>
    </row>
    <row r="41" spans="1:10" s="5" customFormat="1" ht="15" customHeight="1" x14ac:dyDescent="0.25">
      <c r="A41" s="16" t="s">
        <v>11</v>
      </c>
      <c r="B41" s="17" t="s">
        <v>77</v>
      </c>
      <c r="C41" s="18" t="s">
        <v>54</v>
      </c>
      <c r="D41" s="16" t="s">
        <v>76</v>
      </c>
      <c r="E41" s="19">
        <f t="shared" si="0"/>
        <v>42279</v>
      </c>
      <c r="F41" s="19">
        <f t="shared" si="1"/>
        <v>42293</v>
      </c>
      <c r="G41" s="19">
        <f t="shared" si="2"/>
        <v>42307</v>
      </c>
      <c r="H41" s="19">
        <f t="shared" si="3"/>
        <v>42335</v>
      </c>
      <c r="I41" s="20">
        <v>42391</v>
      </c>
      <c r="J41" s="21">
        <f t="shared" si="4"/>
        <v>42433</v>
      </c>
    </row>
    <row r="42" spans="1:10" s="5" customFormat="1" ht="15" customHeight="1" x14ac:dyDescent="0.25">
      <c r="A42" s="16" t="s">
        <v>22</v>
      </c>
      <c r="B42" s="17" t="s">
        <v>78</v>
      </c>
      <c r="C42" s="18" t="s">
        <v>79</v>
      </c>
      <c r="D42" s="16" t="s">
        <v>76</v>
      </c>
      <c r="E42" s="19">
        <f t="shared" si="0"/>
        <v>42314</v>
      </c>
      <c r="F42" s="19">
        <f t="shared" si="1"/>
        <v>42328</v>
      </c>
      <c r="G42" s="19">
        <f t="shared" si="2"/>
        <v>42342</v>
      </c>
      <c r="H42" s="19">
        <f t="shared" si="3"/>
        <v>42370</v>
      </c>
      <c r="I42" s="20">
        <v>42426</v>
      </c>
      <c r="J42" s="21">
        <f t="shared" si="4"/>
        <v>42468</v>
      </c>
    </row>
    <row r="43" spans="1:10" s="5" customFormat="1" ht="15" customHeight="1" x14ac:dyDescent="0.25">
      <c r="A43" s="16" t="s">
        <v>20</v>
      </c>
      <c r="B43" s="17" t="s">
        <v>80</v>
      </c>
      <c r="C43" s="18" t="s">
        <v>16</v>
      </c>
      <c r="D43" s="16" t="s">
        <v>76</v>
      </c>
      <c r="E43" s="19">
        <f t="shared" si="0"/>
        <v>42475</v>
      </c>
      <c r="F43" s="19">
        <f t="shared" si="1"/>
        <v>42489</v>
      </c>
      <c r="G43" s="19">
        <f t="shared" si="2"/>
        <v>42503</v>
      </c>
      <c r="H43" s="19">
        <f t="shared" si="3"/>
        <v>42531</v>
      </c>
      <c r="I43" s="20">
        <v>42587</v>
      </c>
      <c r="J43" s="21">
        <f t="shared" si="4"/>
        <v>42629</v>
      </c>
    </row>
    <row r="44" spans="1:10" s="5" customFormat="1" ht="15" customHeight="1" x14ac:dyDescent="0.25">
      <c r="A44" s="16" t="s">
        <v>44</v>
      </c>
      <c r="B44" s="17" t="s">
        <v>81</v>
      </c>
      <c r="C44" s="18" t="s">
        <v>16</v>
      </c>
      <c r="D44" s="16" t="s">
        <v>76</v>
      </c>
      <c r="E44" s="19">
        <f t="shared" si="0"/>
        <v>42615</v>
      </c>
      <c r="F44" s="19">
        <f t="shared" si="1"/>
        <v>42629</v>
      </c>
      <c r="G44" s="19">
        <f t="shared" si="2"/>
        <v>42643</v>
      </c>
      <c r="H44" s="19">
        <f t="shared" si="3"/>
        <v>42671</v>
      </c>
      <c r="I44" s="20">
        <v>42727</v>
      </c>
      <c r="J44" s="21">
        <f t="shared" si="4"/>
        <v>42769</v>
      </c>
    </row>
    <row r="45" spans="1:10" s="5" customFormat="1" ht="15" customHeight="1" x14ac:dyDescent="0.25">
      <c r="A45" s="16" t="s">
        <v>57</v>
      </c>
      <c r="B45" s="17" t="s">
        <v>82</v>
      </c>
      <c r="C45" s="18" t="s">
        <v>16</v>
      </c>
      <c r="D45" s="16" t="s">
        <v>83</v>
      </c>
      <c r="E45" s="19">
        <f t="shared" si="0"/>
        <v>42419</v>
      </c>
      <c r="F45" s="19">
        <f t="shared" si="1"/>
        <v>42433</v>
      </c>
      <c r="G45" s="19">
        <f t="shared" si="2"/>
        <v>42447</v>
      </c>
      <c r="H45" s="19">
        <f t="shared" si="3"/>
        <v>42475</v>
      </c>
      <c r="I45" s="20">
        <v>42531</v>
      </c>
      <c r="J45" s="21">
        <f t="shared" si="4"/>
        <v>42573</v>
      </c>
    </row>
    <row r="46" spans="1:10" s="5" customFormat="1" ht="15" customHeight="1" thickBot="1" x14ac:dyDescent="0.3">
      <c r="A46" s="25" t="s">
        <v>11</v>
      </c>
      <c r="B46" s="26" t="s">
        <v>84</v>
      </c>
      <c r="C46" s="27" t="s">
        <v>16</v>
      </c>
      <c r="D46" s="25" t="s">
        <v>85</v>
      </c>
      <c r="E46" s="28">
        <f t="shared" si="0"/>
        <v>42272</v>
      </c>
      <c r="F46" s="28">
        <f t="shared" si="1"/>
        <v>42286</v>
      </c>
      <c r="G46" s="28">
        <f t="shared" si="2"/>
        <v>42300</v>
      </c>
      <c r="H46" s="28">
        <f t="shared" si="3"/>
        <v>42328</v>
      </c>
      <c r="I46" s="29">
        <v>42384</v>
      </c>
      <c r="J46" s="30">
        <f t="shared" si="4"/>
        <v>42426</v>
      </c>
    </row>
    <row r="47" spans="1:10" s="3" customFormat="1" x14ac:dyDescent="0.2">
      <c r="E47" s="1"/>
      <c r="F47" s="1"/>
      <c r="G47" s="1"/>
      <c r="H47" s="1"/>
      <c r="I47" s="1"/>
      <c r="J47" s="1"/>
    </row>
    <row r="48" spans="1:10" x14ac:dyDescent="0.2">
      <c r="A48" s="3"/>
      <c r="B48" s="3"/>
      <c r="C48" s="3"/>
      <c r="D48" s="3"/>
    </row>
    <row r="49" spans="1:4" x14ac:dyDescent="0.2">
      <c r="A49" s="3"/>
      <c r="B49" s="3"/>
      <c r="C49" s="3"/>
      <c r="D49" s="3"/>
    </row>
    <row r="50" spans="1:4" x14ac:dyDescent="0.2">
      <c r="A50" s="3"/>
      <c r="B50" s="3"/>
      <c r="C50" s="3"/>
      <c r="D50" s="3"/>
    </row>
    <row r="51" spans="1:4" x14ac:dyDescent="0.2">
      <c r="A51" s="3"/>
      <c r="B51" s="3"/>
    </row>
    <row r="52" spans="1:4" x14ac:dyDescent="0.2">
      <c r="A52" s="3"/>
      <c r="B52" s="3"/>
    </row>
    <row r="53" spans="1:4" x14ac:dyDescent="0.2">
      <c r="A53" s="3"/>
      <c r="B53" s="3"/>
    </row>
    <row r="54" spans="1:4" x14ac:dyDescent="0.2">
      <c r="A54" s="3"/>
      <c r="B54" s="3"/>
    </row>
    <row r="55" spans="1:4" x14ac:dyDescent="0.2">
      <c r="A55" s="3"/>
      <c r="B55" s="3"/>
    </row>
    <row r="56" spans="1:4" x14ac:dyDescent="0.2">
      <c r="A56" s="3"/>
      <c r="B56" s="3"/>
    </row>
  </sheetData>
  <mergeCells count="2">
    <mergeCell ref="A5:D5"/>
    <mergeCell ref="A1:J1"/>
  </mergeCells>
  <pageMargins left="0.25" right="0.25" top="0.75" bottom="0.75" header="0.3" footer="0.3"/>
  <pageSetup scale="63" fitToHeight="0" orientation="landscape" r:id="rId1"/>
  <headerFooter alignWithMargins="0"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66"/>
  <sheetViews>
    <sheetView zoomScaleNormal="100" workbookViewId="0">
      <selection sqref="A1:J1"/>
    </sheetView>
  </sheetViews>
  <sheetFormatPr defaultColWidth="9.140625" defaultRowHeight="16.5" x14ac:dyDescent="0.3"/>
  <cols>
    <col min="1" max="1" width="4.42578125" style="31" customWidth="1"/>
    <col min="2" max="2" width="30.5703125" style="31" customWidth="1"/>
    <col min="3" max="6" width="15.7109375" style="31" customWidth="1"/>
    <col min="7" max="7" width="22.7109375" style="31" customWidth="1"/>
    <col min="8" max="8" width="23.85546875" style="31" customWidth="1"/>
    <col min="9" max="9" width="20.140625" style="31" customWidth="1"/>
    <col min="10" max="10" width="11.42578125" style="31" customWidth="1"/>
    <col min="11" max="16384" width="9.140625" style="31"/>
  </cols>
  <sheetData>
    <row r="1" spans="1:10" s="110" customFormat="1" ht="24" thickBot="1" x14ac:dyDescent="0.4">
      <c r="A1" s="163" t="s">
        <v>86</v>
      </c>
      <c r="B1" s="163"/>
      <c r="C1" s="163"/>
      <c r="D1" s="163"/>
      <c r="E1" s="163"/>
      <c r="F1" s="163"/>
      <c r="G1" s="163"/>
      <c r="H1" s="163"/>
      <c r="I1" s="163"/>
      <c r="J1" s="163"/>
    </row>
    <row r="2" spans="1:10" s="32" customFormat="1" ht="16.5" customHeight="1" thickBot="1" x14ac:dyDescent="0.35">
      <c r="A2" s="164"/>
      <c r="B2" s="164"/>
      <c r="C2" s="164"/>
      <c r="D2" s="164"/>
      <c r="E2" s="164"/>
      <c r="F2" s="164"/>
      <c r="G2" s="164"/>
      <c r="H2" s="165"/>
      <c r="I2" s="166" t="s">
        <v>87</v>
      </c>
      <c r="J2" s="167"/>
    </row>
    <row r="3" spans="1:10" s="36" customFormat="1" ht="36.75" customHeight="1" thickBot="1" x14ac:dyDescent="0.35">
      <c r="A3" s="168" t="s">
        <v>88</v>
      </c>
      <c r="B3" s="169"/>
      <c r="C3" s="33" t="s">
        <v>89</v>
      </c>
      <c r="D3" s="34" t="s">
        <v>90</v>
      </c>
      <c r="E3" s="34" t="s">
        <v>91</v>
      </c>
      <c r="F3" s="34" t="s">
        <v>92</v>
      </c>
      <c r="G3" s="34" t="s">
        <v>93</v>
      </c>
      <c r="H3" s="34" t="s">
        <v>94</v>
      </c>
      <c r="I3" s="34" t="s">
        <v>95</v>
      </c>
      <c r="J3" s="35" t="s">
        <v>96</v>
      </c>
    </row>
    <row r="4" spans="1:10" s="36" customFormat="1" ht="19.5" customHeight="1" x14ac:dyDescent="0.3">
      <c r="A4" s="37">
        <v>1</v>
      </c>
      <c r="B4" s="38" t="s">
        <v>97</v>
      </c>
      <c r="C4" s="39">
        <v>41537</v>
      </c>
      <c r="D4" s="40">
        <v>41635</v>
      </c>
      <c r="E4" s="41">
        <v>59000</v>
      </c>
      <c r="F4" s="42" t="s">
        <v>98</v>
      </c>
      <c r="G4" s="43">
        <v>1845520</v>
      </c>
      <c r="H4" s="43">
        <v>1530460</v>
      </c>
      <c r="I4" s="44">
        <f>H4-G4</f>
        <v>-315060</v>
      </c>
      <c r="J4" s="45">
        <f>I4/G4</f>
        <v>-0.17071611253196931</v>
      </c>
    </row>
    <row r="5" spans="1:10" s="48" customFormat="1" ht="19.5" customHeight="1" x14ac:dyDescent="0.3">
      <c r="A5" s="46">
        <v>2</v>
      </c>
      <c r="B5" s="47" t="s">
        <v>99</v>
      </c>
      <c r="C5" s="160" t="s">
        <v>100</v>
      </c>
      <c r="D5" s="161"/>
      <c r="E5" s="161"/>
      <c r="F5" s="161"/>
      <c r="G5" s="161"/>
      <c r="H5" s="161"/>
      <c r="I5" s="161"/>
      <c r="J5" s="162"/>
    </row>
    <row r="6" spans="1:10" s="48" customFormat="1" ht="19.5" customHeight="1" x14ac:dyDescent="0.3">
      <c r="A6" s="46">
        <v>3</v>
      </c>
      <c r="B6" s="47" t="s">
        <v>101</v>
      </c>
      <c r="C6" s="49">
        <v>41551</v>
      </c>
      <c r="D6" s="50">
        <v>41649</v>
      </c>
      <c r="E6" s="51">
        <v>403000</v>
      </c>
      <c r="F6" s="48" t="s">
        <v>102</v>
      </c>
      <c r="G6" s="52">
        <v>2294890</v>
      </c>
      <c r="H6" s="52">
        <v>1956641.1</v>
      </c>
      <c r="I6" s="53">
        <f t="shared" ref="I6:I19" si="0">H6-G6</f>
        <v>-338248.89999999991</v>
      </c>
      <c r="J6" s="54">
        <f t="shared" ref="J6:J19" si="1">I6/G6</f>
        <v>-0.14739220616238682</v>
      </c>
    </row>
    <row r="7" spans="1:10" s="48" customFormat="1" ht="19.5" customHeight="1" x14ac:dyDescent="0.3">
      <c r="A7" s="46">
        <v>4</v>
      </c>
      <c r="B7" s="55" t="s">
        <v>103</v>
      </c>
      <c r="C7" s="49">
        <v>41565</v>
      </c>
      <c r="D7" s="50">
        <v>41663</v>
      </c>
      <c r="E7" s="51">
        <v>163000</v>
      </c>
      <c r="F7" s="48" t="s">
        <v>98</v>
      </c>
      <c r="G7" s="52">
        <v>2270340</v>
      </c>
      <c r="H7" s="52">
        <v>1811700</v>
      </c>
      <c r="I7" s="53">
        <f t="shared" si="0"/>
        <v>-458640</v>
      </c>
      <c r="J7" s="54">
        <f t="shared" si="1"/>
        <v>-0.20201379529057323</v>
      </c>
    </row>
    <row r="8" spans="1:10" s="48" customFormat="1" ht="19.5" customHeight="1" x14ac:dyDescent="0.3">
      <c r="A8" s="46">
        <v>5</v>
      </c>
      <c r="B8" s="55" t="s">
        <v>104</v>
      </c>
      <c r="C8" s="49">
        <v>41572</v>
      </c>
      <c r="D8" s="50">
        <v>41670</v>
      </c>
      <c r="E8" s="51">
        <v>105700</v>
      </c>
      <c r="F8" s="48" t="s">
        <v>98</v>
      </c>
      <c r="G8" s="52">
        <v>2140410</v>
      </c>
      <c r="H8" s="52">
        <v>2231460</v>
      </c>
      <c r="I8" s="53">
        <f t="shared" si="0"/>
        <v>91050</v>
      </c>
      <c r="J8" s="54">
        <f t="shared" si="1"/>
        <v>4.2538579057283421E-2</v>
      </c>
    </row>
    <row r="9" spans="1:10" s="48" customFormat="1" ht="19.5" customHeight="1" x14ac:dyDescent="0.3">
      <c r="A9" s="46">
        <v>6</v>
      </c>
      <c r="B9" s="55" t="s">
        <v>105</v>
      </c>
      <c r="C9" s="56">
        <v>41579</v>
      </c>
      <c r="D9" s="57">
        <v>41677</v>
      </c>
      <c r="E9" s="58">
        <v>44000</v>
      </c>
      <c r="F9" s="59" t="s">
        <v>98</v>
      </c>
      <c r="G9" s="60">
        <v>633840</v>
      </c>
      <c r="H9" s="60">
        <v>833360</v>
      </c>
      <c r="I9" s="61">
        <f t="shared" si="0"/>
        <v>199520</v>
      </c>
      <c r="J9" s="54">
        <f t="shared" si="1"/>
        <v>0.31477975514325379</v>
      </c>
    </row>
    <row r="10" spans="1:10" s="48" customFormat="1" ht="19.5" customHeight="1" x14ac:dyDescent="0.3">
      <c r="A10" s="46">
        <v>7</v>
      </c>
      <c r="B10" s="55" t="s">
        <v>106</v>
      </c>
      <c r="C10" s="56">
        <v>41586</v>
      </c>
      <c r="D10" s="57">
        <v>41684</v>
      </c>
      <c r="E10" s="58">
        <v>312500</v>
      </c>
      <c r="F10" s="59" t="s">
        <v>98</v>
      </c>
      <c r="G10" s="60">
        <v>4035245</v>
      </c>
      <c r="H10" s="60">
        <v>4100390</v>
      </c>
      <c r="I10" s="61">
        <f t="shared" si="0"/>
        <v>65145</v>
      </c>
      <c r="J10" s="54">
        <f t="shared" si="1"/>
        <v>1.6144001169693539E-2</v>
      </c>
    </row>
    <row r="11" spans="1:10" s="48" customFormat="1" ht="19.5" customHeight="1" x14ac:dyDescent="0.3">
      <c r="A11" s="46">
        <v>8</v>
      </c>
      <c r="B11" s="55" t="s">
        <v>107</v>
      </c>
      <c r="C11" s="56">
        <v>41593</v>
      </c>
      <c r="D11" s="57">
        <v>41691</v>
      </c>
      <c r="E11" s="58">
        <v>574500</v>
      </c>
      <c r="F11" s="59" t="s">
        <v>98</v>
      </c>
      <c r="G11" s="60">
        <v>7629395</v>
      </c>
      <c r="H11" s="60">
        <v>6163680</v>
      </c>
      <c r="I11" s="61">
        <f t="shared" si="0"/>
        <v>-1465715</v>
      </c>
      <c r="J11" s="54">
        <f t="shared" si="1"/>
        <v>-0.19211418467650448</v>
      </c>
    </row>
    <row r="12" spans="1:10" s="48" customFormat="1" ht="19.5" customHeight="1" x14ac:dyDescent="0.3">
      <c r="A12" s="46">
        <v>9</v>
      </c>
      <c r="B12" s="55" t="s">
        <v>108</v>
      </c>
      <c r="C12" s="56">
        <v>41600</v>
      </c>
      <c r="D12" s="57">
        <v>41698</v>
      </c>
      <c r="E12" s="58">
        <v>445000</v>
      </c>
      <c r="F12" s="59" t="s">
        <v>102</v>
      </c>
      <c r="G12" s="60">
        <v>319320</v>
      </c>
      <c r="H12" s="60">
        <v>319320</v>
      </c>
      <c r="I12" s="61">
        <f t="shared" si="0"/>
        <v>0</v>
      </c>
      <c r="J12" s="54">
        <f t="shared" si="1"/>
        <v>0</v>
      </c>
    </row>
    <row r="13" spans="1:10" s="48" customFormat="1" ht="19.5" customHeight="1" x14ac:dyDescent="0.3">
      <c r="A13" s="46">
        <v>10</v>
      </c>
      <c r="B13" s="47" t="s">
        <v>109</v>
      </c>
      <c r="C13" s="62">
        <v>41607</v>
      </c>
      <c r="D13" s="50">
        <v>41705</v>
      </c>
      <c r="E13" s="51">
        <v>94500</v>
      </c>
      <c r="F13" s="59" t="s">
        <v>98</v>
      </c>
      <c r="G13" s="52">
        <v>2970325</v>
      </c>
      <c r="H13" s="52">
        <v>2182999.7999999998</v>
      </c>
      <c r="I13" s="61">
        <f t="shared" si="0"/>
        <v>-787325.20000000019</v>
      </c>
      <c r="J13" s="54">
        <f t="shared" si="1"/>
        <v>-0.26506365465058546</v>
      </c>
    </row>
    <row r="14" spans="1:10" s="48" customFormat="1" ht="19.5" customHeight="1" x14ac:dyDescent="0.3">
      <c r="A14" s="46">
        <v>11</v>
      </c>
      <c r="B14" s="63" t="s">
        <v>110</v>
      </c>
      <c r="C14" s="62">
        <v>41614</v>
      </c>
      <c r="D14" s="50">
        <v>41712</v>
      </c>
      <c r="E14" s="51">
        <v>762500</v>
      </c>
      <c r="F14" s="59" t="s">
        <v>102</v>
      </c>
      <c r="G14" s="52">
        <v>2424695</v>
      </c>
      <c r="H14" s="52">
        <v>1036185</v>
      </c>
      <c r="I14" s="61">
        <f t="shared" si="0"/>
        <v>-1388510</v>
      </c>
      <c r="J14" s="54">
        <f t="shared" si="1"/>
        <v>-0.57265346775573833</v>
      </c>
    </row>
    <row r="15" spans="1:10" s="48" customFormat="1" ht="19.5" customHeight="1" x14ac:dyDescent="0.3">
      <c r="A15" s="46">
        <v>12</v>
      </c>
      <c r="B15" s="47" t="s">
        <v>111</v>
      </c>
      <c r="C15" s="62">
        <v>41628</v>
      </c>
      <c r="D15" s="50">
        <v>41726</v>
      </c>
      <c r="E15" s="51">
        <v>205500</v>
      </c>
      <c r="F15" s="59" t="s">
        <v>98</v>
      </c>
      <c r="G15" s="52">
        <v>2069440</v>
      </c>
      <c r="H15" s="52">
        <v>2002395</v>
      </c>
      <c r="I15" s="61">
        <f t="shared" si="0"/>
        <v>-67045</v>
      </c>
      <c r="J15" s="54">
        <f t="shared" si="1"/>
        <v>-3.2397653471470542E-2</v>
      </c>
    </row>
    <row r="16" spans="1:10" s="48" customFormat="1" ht="19.5" customHeight="1" x14ac:dyDescent="0.3">
      <c r="A16" s="46">
        <v>13</v>
      </c>
      <c r="B16" s="63" t="s">
        <v>112</v>
      </c>
      <c r="C16" s="62">
        <v>41635</v>
      </c>
      <c r="D16" s="50">
        <v>41733</v>
      </c>
      <c r="E16" s="51">
        <v>341000</v>
      </c>
      <c r="F16" s="59" t="s">
        <v>102</v>
      </c>
      <c r="G16" s="52">
        <v>474250</v>
      </c>
      <c r="H16" s="52">
        <v>474250</v>
      </c>
      <c r="I16" s="61">
        <f t="shared" si="0"/>
        <v>0</v>
      </c>
      <c r="J16" s="54">
        <f t="shared" si="1"/>
        <v>0</v>
      </c>
    </row>
    <row r="17" spans="1:10" s="48" customFormat="1" ht="19.5" customHeight="1" x14ac:dyDescent="0.3">
      <c r="A17" s="46">
        <v>14</v>
      </c>
      <c r="B17" s="63" t="s">
        <v>113</v>
      </c>
      <c r="C17" s="62">
        <v>41642</v>
      </c>
      <c r="D17" s="50">
        <v>41740</v>
      </c>
      <c r="E17" s="51">
        <v>235000</v>
      </c>
      <c r="F17" s="59" t="s">
        <v>98</v>
      </c>
      <c r="G17" s="52">
        <v>2618690</v>
      </c>
      <c r="H17" s="52">
        <v>2107840</v>
      </c>
      <c r="I17" s="61">
        <f t="shared" si="0"/>
        <v>-510850</v>
      </c>
      <c r="J17" s="54">
        <f t="shared" si="1"/>
        <v>-0.19507845525816342</v>
      </c>
    </row>
    <row r="18" spans="1:10" s="48" customFormat="1" ht="19.5" customHeight="1" x14ac:dyDescent="0.3">
      <c r="A18" s="46">
        <v>15</v>
      </c>
      <c r="B18" s="47" t="s">
        <v>114</v>
      </c>
      <c r="C18" s="62">
        <v>41656</v>
      </c>
      <c r="D18" s="50">
        <v>41754</v>
      </c>
      <c r="E18" s="51">
        <v>148500</v>
      </c>
      <c r="F18" s="59" t="s">
        <v>98</v>
      </c>
      <c r="G18" s="52">
        <v>982700</v>
      </c>
      <c r="H18" s="52">
        <v>901675</v>
      </c>
      <c r="I18" s="61">
        <f t="shared" si="0"/>
        <v>-81025</v>
      </c>
      <c r="J18" s="54">
        <f t="shared" si="1"/>
        <v>-8.2451409382314031E-2</v>
      </c>
    </row>
    <row r="19" spans="1:10" s="48" customFormat="1" ht="19.5" customHeight="1" x14ac:dyDescent="0.3">
      <c r="A19" s="46">
        <v>16</v>
      </c>
      <c r="B19" s="47" t="s">
        <v>115</v>
      </c>
      <c r="C19" s="62">
        <v>41663</v>
      </c>
      <c r="D19" s="50">
        <v>41761</v>
      </c>
      <c r="E19" s="51">
        <v>566000</v>
      </c>
      <c r="F19" s="59" t="s">
        <v>98</v>
      </c>
      <c r="G19" s="52">
        <v>7032730</v>
      </c>
      <c r="H19" s="52">
        <v>6720725</v>
      </c>
      <c r="I19" s="61">
        <f t="shared" si="0"/>
        <v>-312005</v>
      </c>
      <c r="J19" s="54">
        <f t="shared" si="1"/>
        <v>-4.4364706166737523E-2</v>
      </c>
    </row>
    <row r="20" spans="1:10" s="48" customFormat="1" ht="19.5" customHeight="1" x14ac:dyDescent="0.3">
      <c r="A20" s="46">
        <v>17</v>
      </c>
      <c r="B20" s="47" t="s">
        <v>116</v>
      </c>
      <c r="C20" s="160" t="s">
        <v>117</v>
      </c>
      <c r="D20" s="161"/>
      <c r="E20" s="161"/>
      <c r="F20" s="161"/>
      <c r="G20" s="161"/>
      <c r="H20" s="161"/>
      <c r="I20" s="161"/>
      <c r="J20" s="162"/>
    </row>
    <row r="21" spans="1:10" s="48" customFormat="1" ht="19.5" customHeight="1" x14ac:dyDescent="0.3">
      <c r="A21" s="46">
        <v>18</v>
      </c>
      <c r="B21" s="63" t="s">
        <v>118</v>
      </c>
      <c r="C21" s="62">
        <v>41677</v>
      </c>
      <c r="D21" s="50">
        <v>41775</v>
      </c>
      <c r="E21" s="51">
        <v>42000</v>
      </c>
      <c r="F21" s="59" t="s">
        <v>98</v>
      </c>
      <c r="G21" s="52">
        <v>453600</v>
      </c>
      <c r="H21" s="52">
        <v>453600</v>
      </c>
      <c r="I21" s="61">
        <f>H21-G21</f>
        <v>0</v>
      </c>
      <c r="J21" s="54">
        <f>I21/G21</f>
        <v>0</v>
      </c>
    </row>
    <row r="22" spans="1:10" s="48" customFormat="1" ht="19.5" customHeight="1" x14ac:dyDescent="0.3">
      <c r="A22" s="46">
        <v>19</v>
      </c>
      <c r="B22" s="47" t="s">
        <v>119</v>
      </c>
      <c r="C22" s="62">
        <v>41684</v>
      </c>
      <c r="D22" s="50">
        <v>41782</v>
      </c>
      <c r="E22" s="51">
        <v>539000</v>
      </c>
      <c r="F22" s="59" t="s">
        <v>102</v>
      </c>
      <c r="G22" s="52">
        <v>708735</v>
      </c>
      <c r="H22" s="52">
        <v>708735</v>
      </c>
      <c r="I22" s="61">
        <f>H22-G22</f>
        <v>0</v>
      </c>
      <c r="J22" s="54">
        <f>I22/G22</f>
        <v>0</v>
      </c>
    </row>
    <row r="23" spans="1:10" s="48" customFormat="1" ht="19.5" customHeight="1" x14ac:dyDescent="0.3">
      <c r="A23" s="46">
        <v>20</v>
      </c>
      <c r="B23" s="47" t="s">
        <v>120</v>
      </c>
      <c r="C23" s="62">
        <v>41691</v>
      </c>
      <c r="D23" s="50">
        <v>41789</v>
      </c>
      <c r="E23" s="51">
        <v>3069500</v>
      </c>
      <c r="F23" s="59" t="s">
        <v>102</v>
      </c>
      <c r="G23" s="52">
        <v>3264940</v>
      </c>
      <c r="H23" s="52">
        <v>3045340</v>
      </c>
      <c r="I23" s="61">
        <f>H23-G23</f>
        <v>-219600</v>
      </c>
      <c r="J23" s="54">
        <f>I23/G23</f>
        <v>-6.7260041532156797E-2</v>
      </c>
    </row>
    <row r="24" spans="1:10" s="48" customFormat="1" ht="19.5" customHeight="1" x14ac:dyDescent="0.3">
      <c r="A24" s="46">
        <v>21</v>
      </c>
      <c r="B24" s="63" t="s">
        <v>121</v>
      </c>
      <c r="C24" s="62">
        <v>41698</v>
      </c>
      <c r="D24" s="50">
        <v>41796</v>
      </c>
      <c r="E24" s="51">
        <v>378000</v>
      </c>
      <c r="F24" s="59" t="s">
        <v>98</v>
      </c>
      <c r="G24" s="52">
        <v>3127110</v>
      </c>
      <c r="H24" s="52">
        <v>3008250</v>
      </c>
      <c r="I24" s="61">
        <f>H24-G24</f>
        <v>-118860</v>
      </c>
      <c r="J24" s="54">
        <f>I24/G24</f>
        <v>-3.8009535961318917E-2</v>
      </c>
    </row>
    <row r="25" spans="1:10" s="48" customFormat="1" ht="19.5" customHeight="1" x14ac:dyDescent="0.3">
      <c r="A25" s="46">
        <v>22</v>
      </c>
      <c r="B25" s="64" t="s">
        <v>122</v>
      </c>
      <c r="C25" s="160" t="s">
        <v>100</v>
      </c>
      <c r="D25" s="161"/>
      <c r="E25" s="161"/>
      <c r="F25" s="161"/>
      <c r="G25" s="161"/>
      <c r="H25" s="161"/>
      <c r="I25" s="161"/>
      <c r="J25" s="162"/>
    </row>
    <row r="26" spans="1:10" s="48" customFormat="1" ht="19.5" customHeight="1" x14ac:dyDescent="0.3">
      <c r="A26" s="46">
        <v>23</v>
      </c>
      <c r="B26" s="64" t="s">
        <v>123</v>
      </c>
      <c r="C26" s="160" t="s">
        <v>117</v>
      </c>
      <c r="D26" s="161"/>
      <c r="E26" s="161"/>
      <c r="F26" s="161"/>
      <c r="G26" s="161"/>
      <c r="H26" s="161"/>
      <c r="I26" s="161"/>
      <c r="J26" s="162"/>
    </row>
    <row r="27" spans="1:10" s="48" customFormat="1" ht="19.5" customHeight="1" x14ac:dyDescent="0.3">
      <c r="A27" s="46">
        <v>24</v>
      </c>
      <c r="B27" s="47" t="s">
        <v>124</v>
      </c>
      <c r="C27" s="62">
        <v>41733</v>
      </c>
      <c r="D27" s="50">
        <v>41831</v>
      </c>
      <c r="E27" s="51">
        <v>229000</v>
      </c>
      <c r="F27" s="59" t="s">
        <v>102</v>
      </c>
      <c r="G27" s="52">
        <v>1178570</v>
      </c>
      <c r="H27" s="52">
        <v>601340</v>
      </c>
      <c r="I27" s="61">
        <f>H27-G27</f>
        <v>-577230</v>
      </c>
      <c r="J27" s="54">
        <f>I27/G27</f>
        <v>-0.4897715027533367</v>
      </c>
    </row>
    <row r="28" spans="1:10" s="48" customFormat="1" ht="19.5" customHeight="1" x14ac:dyDescent="0.3">
      <c r="A28" s="46">
        <v>25</v>
      </c>
      <c r="B28" s="55" t="s">
        <v>125</v>
      </c>
      <c r="C28" s="62">
        <v>41741</v>
      </c>
      <c r="D28" s="50">
        <v>41834</v>
      </c>
      <c r="E28" s="51" t="s">
        <v>126</v>
      </c>
      <c r="F28" s="59" t="s">
        <v>98</v>
      </c>
      <c r="G28" s="52">
        <v>3814970</v>
      </c>
      <c r="H28" s="52">
        <v>3553390</v>
      </c>
      <c r="I28" s="61">
        <f>H28-G28</f>
        <v>-261580</v>
      </c>
      <c r="J28" s="54">
        <f>I28/G28</f>
        <v>-6.8566725295349643E-2</v>
      </c>
    </row>
    <row r="29" spans="1:10" s="48" customFormat="1" ht="19.5" customHeight="1" x14ac:dyDescent="0.3">
      <c r="A29" s="46">
        <v>26</v>
      </c>
      <c r="B29" s="63" t="s">
        <v>127</v>
      </c>
      <c r="C29" s="62">
        <v>41747</v>
      </c>
      <c r="D29" s="50">
        <v>41845</v>
      </c>
      <c r="E29" s="51">
        <v>133000</v>
      </c>
      <c r="F29" s="59" t="s">
        <v>98</v>
      </c>
      <c r="G29" s="52">
        <v>1948800</v>
      </c>
      <c r="H29" s="52">
        <v>1789200</v>
      </c>
      <c r="I29" s="61">
        <f>H29-G29</f>
        <v>-159600</v>
      </c>
      <c r="J29" s="54">
        <f>I29/G29</f>
        <v>-8.1896551724137928E-2</v>
      </c>
    </row>
    <row r="30" spans="1:10" s="48" customFormat="1" ht="19.5" customHeight="1" x14ac:dyDescent="0.3">
      <c r="A30" s="46">
        <v>27</v>
      </c>
      <c r="B30" s="47" t="s">
        <v>128</v>
      </c>
      <c r="C30" s="62">
        <v>41747</v>
      </c>
      <c r="D30" s="50">
        <v>41845</v>
      </c>
      <c r="E30" s="51">
        <v>208000</v>
      </c>
      <c r="F30" s="59" t="s">
        <v>98</v>
      </c>
      <c r="G30" s="52">
        <v>6562570</v>
      </c>
      <c r="H30" s="52">
        <v>6453970</v>
      </c>
      <c r="I30" s="61">
        <f>H30-G30</f>
        <v>-108600</v>
      </c>
      <c r="J30" s="54">
        <f>I30/G30</f>
        <v>-1.654839491235903E-2</v>
      </c>
    </row>
    <row r="31" spans="1:10" s="48" customFormat="1" ht="19.5" customHeight="1" x14ac:dyDescent="0.3">
      <c r="A31" s="46">
        <v>28</v>
      </c>
      <c r="B31" s="63" t="s">
        <v>129</v>
      </c>
      <c r="C31" s="160" t="s">
        <v>117</v>
      </c>
      <c r="D31" s="161"/>
      <c r="E31" s="161"/>
      <c r="F31" s="161"/>
      <c r="G31" s="161"/>
      <c r="H31" s="161"/>
      <c r="I31" s="161"/>
      <c r="J31" s="162"/>
    </row>
    <row r="32" spans="1:10" s="48" customFormat="1" ht="19.5" customHeight="1" x14ac:dyDescent="0.3">
      <c r="A32" s="46">
        <v>29</v>
      </c>
      <c r="B32" s="47" t="s">
        <v>130</v>
      </c>
      <c r="C32" s="62">
        <v>41761</v>
      </c>
      <c r="D32" s="50">
        <v>41859</v>
      </c>
      <c r="E32" s="51">
        <v>77500</v>
      </c>
      <c r="F32" s="59" t="s">
        <v>98</v>
      </c>
      <c r="G32" s="52">
        <v>637200</v>
      </c>
      <c r="H32" s="52">
        <v>637200</v>
      </c>
      <c r="I32" s="61">
        <f>H32-G32</f>
        <v>0</v>
      </c>
      <c r="J32" s="54">
        <f>I32/G32</f>
        <v>0</v>
      </c>
    </row>
    <row r="33" spans="1:10" s="48" customFormat="1" ht="19.5" customHeight="1" x14ac:dyDescent="0.3">
      <c r="A33" s="46">
        <v>30</v>
      </c>
      <c r="B33" s="47" t="s">
        <v>131</v>
      </c>
      <c r="C33" s="160" t="s">
        <v>132</v>
      </c>
      <c r="D33" s="161"/>
      <c r="E33" s="161"/>
      <c r="F33" s="161"/>
      <c r="G33" s="161"/>
      <c r="H33" s="161"/>
      <c r="I33" s="161"/>
      <c r="J33" s="162"/>
    </row>
    <row r="34" spans="1:10" s="48" customFormat="1" ht="19.5" customHeight="1" x14ac:dyDescent="0.3">
      <c r="A34" s="46">
        <v>31</v>
      </c>
      <c r="B34" s="47" t="s">
        <v>133</v>
      </c>
      <c r="C34" s="62">
        <v>41775</v>
      </c>
      <c r="D34" s="50">
        <v>41873</v>
      </c>
      <c r="E34" s="51">
        <v>111997</v>
      </c>
      <c r="F34" s="59" t="s">
        <v>98</v>
      </c>
      <c r="G34" s="52">
        <v>522886.05000000005</v>
      </c>
      <c r="H34" s="52">
        <v>532786.14</v>
      </c>
      <c r="I34" s="61">
        <f>H34-G34</f>
        <v>9900.0899999999674</v>
      </c>
      <c r="J34" s="54">
        <f>I34/G34</f>
        <v>1.8933551583561976E-2</v>
      </c>
    </row>
    <row r="35" spans="1:10" s="48" customFormat="1" ht="19.5" customHeight="1" x14ac:dyDescent="0.3">
      <c r="A35" s="46">
        <v>32</v>
      </c>
      <c r="B35" s="47" t="s">
        <v>134</v>
      </c>
      <c r="C35" s="62">
        <v>41754</v>
      </c>
      <c r="D35" s="50">
        <v>41908</v>
      </c>
      <c r="E35" s="51">
        <v>316000</v>
      </c>
      <c r="F35" s="59" t="s">
        <v>98</v>
      </c>
      <c r="G35" s="52">
        <v>367020</v>
      </c>
      <c r="H35" s="52">
        <v>388720</v>
      </c>
      <c r="I35" s="61">
        <f>H35-G35</f>
        <v>21700</v>
      </c>
      <c r="J35" s="54">
        <f>I35/G35</f>
        <v>5.9124843332788404E-2</v>
      </c>
    </row>
    <row r="36" spans="1:10" s="48" customFormat="1" ht="19.5" customHeight="1" x14ac:dyDescent="0.3">
      <c r="A36" s="46">
        <v>33</v>
      </c>
      <c r="B36" s="65" t="s">
        <v>135</v>
      </c>
      <c r="C36" s="62">
        <v>41780</v>
      </c>
      <c r="D36" s="50">
        <v>42005</v>
      </c>
      <c r="E36" s="51">
        <v>1998000</v>
      </c>
      <c r="F36" s="59" t="s">
        <v>98</v>
      </c>
      <c r="G36" s="52">
        <v>37626730</v>
      </c>
      <c r="H36" s="52">
        <v>37626730</v>
      </c>
      <c r="I36" s="61">
        <f>H36-G36</f>
        <v>0</v>
      </c>
      <c r="J36" s="54">
        <f>I36/G36</f>
        <v>0</v>
      </c>
    </row>
    <row r="37" spans="1:10" s="48" customFormat="1" ht="19.5" customHeight="1" x14ac:dyDescent="0.3">
      <c r="A37" s="46">
        <v>34</v>
      </c>
      <c r="B37" s="65" t="s">
        <v>136</v>
      </c>
      <c r="C37" s="160" t="s">
        <v>117</v>
      </c>
      <c r="D37" s="161"/>
      <c r="E37" s="161"/>
      <c r="F37" s="161"/>
      <c r="G37" s="161"/>
      <c r="H37" s="161"/>
      <c r="I37" s="161"/>
      <c r="J37" s="162"/>
    </row>
    <row r="38" spans="1:10" s="48" customFormat="1" ht="19.5" customHeight="1" x14ac:dyDescent="0.3">
      <c r="A38" s="46">
        <v>35</v>
      </c>
      <c r="B38" s="47" t="s">
        <v>137</v>
      </c>
      <c r="C38" s="62">
        <v>41775</v>
      </c>
      <c r="D38" s="50">
        <v>41929</v>
      </c>
      <c r="E38" s="51">
        <v>267450</v>
      </c>
      <c r="F38" s="59" t="s">
        <v>98</v>
      </c>
      <c r="G38" s="52">
        <v>4110703</v>
      </c>
      <c r="H38" s="52">
        <v>4206151</v>
      </c>
      <c r="I38" s="61">
        <f t="shared" ref="I38:I44" si="2">H38-G38</f>
        <v>95448</v>
      </c>
      <c r="J38" s="54">
        <f t="shared" ref="J38:J44" si="3">I38/G38</f>
        <v>2.3219386075812337E-2</v>
      </c>
    </row>
    <row r="39" spans="1:10" s="48" customFormat="1" ht="19.5" customHeight="1" x14ac:dyDescent="0.3">
      <c r="A39" s="46">
        <v>36</v>
      </c>
      <c r="B39" s="47" t="s">
        <v>138</v>
      </c>
      <c r="C39" s="62">
        <v>41789</v>
      </c>
      <c r="D39" s="50">
        <v>41929</v>
      </c>
      <c r="E39" s="51">
        <v>141000</v>
      </c>
      <c r="F39" s="59" t="s">
        <v>98</v>
      </c>
      <c r="G39" s="52">
        <v>308100</v>
      </c>
      <c r="H39" s="52">
        <v>308100</v>
      </c>
      <c r="I39" s="61">
        <f t="shared" si="2"/>
        <v>0</v>
      </c>
      <c r="J39" s="54">
        <f t="shared" si="3"/>
        <v>0</v>
      </c>
    </row>
    <row r="40" spans="1:10" s="48" customFormat="1" ht="19.5" customHeight="1" x14ac:dyDescent="0.3">
      <c r="A40" s="46">
        <v>37</v>
      </c>
      <c r="B40" s="47" t="s">
        <v>139</v>
      </c>
      <c r="C40" s="62">
        <v>41820</v>
      </c>
      <c r="D40" s="50">
        <v>42009</v>
      </c>
      <c r="E40" s="51">
        <v>533500</v>
      </c>
      <c r="F40" s="59" t="s">
        <v>98</v>
      </c>
      <c r="G40" s="52">
        <v>3538460</v>
      </c>
      <c r="H40" s="52">
        <v>3276725</v>
      </c>
      <c r="I40" s="61">
        <f t="shared" si="2"/>
        <v>-261735</v>
      </c>
      <c r="J40" s="54">
        <f t="shared" si="3"/>
        <v>-7.3968619116790923E-2</v>
      </c>
    </row>
    <row r="41" spans="1:10" s="48" customFormat="1" ht="19.5" customHeight="1" x14ac:dyDescent="0.3">
      <c r="A41" s="46">
        <v>38</v>
      </c>
      <c r="B41" s="47" t="s">
        <v>140</v>
      </c>
      <c r="C41" s="62">
        <v>41803</v>
      </c>
      <c r="D41" s="50">
        <v>41957</v>
      </c>
      <c r="E41" s="51">
        <v>363000</v>
      </c>
      <c r="F41" s="59" t="s">
        <v>98</v>
      </c>
      <c r="G41" s="52">
        <v>4998820</v>
      </c>
      <c r="H41" s="52">
        <v>4614510</v>
      </c>
      <c r="I41" s="61">
        <f t="shared" si="2"/>
        <v>-384310</v>
      </c>
      <c r="J41" s="54">
        <f t="shared" si="3"/>
        <v>-7.6880143713916479E-2</v>
      </c>
    </row>
    <row r="42" spans="1:10" s="48" customFormat="1" ht="19.5" customHeight="1" x14ac:dyDescent="0.3">
      <c r="A42" s="46">
        <v>39</v>
      </c>
      <c r="B42" s="47" t="s">
        <v>141</v>
      </c>
      <c r="C42" s="62">
        <v>41817</v>
      </c>
      <c r="D42" s="50">
        <v>41971</v>
      </c>
      <c r="E42" s="51">
        <v>452000</v>
      </c>
      <c r="F42" s="59" t="s">
        <v>98</v>
      </c>
      <c r="G42" s="52">
        <v>8226955</v>
      </c>
      <c r="H42" s="52">
        <v>7436355</v>
      </c>
      <c r="I42" s="61">
        <f t="shared" si="2"/>
        <v>-790600</v>
      </c>
      <c r="J42" s="54">
        <f t="shared" si="3"/>
        <v>-9.6098738840798323E-2</v>
      </c>
    </row>
    <row r="43" spans="1:10" s="48" customFormat="1" ht="19.5" customHeight="1" x14ac:dyDescent="0.3">
      <c r="A43" s="46">
        <v>40</v>
      </c>
      <c r="B43" s="47" t="s">
        <v>142</v>
      </c>
      <c r="C43" s="62">
        <v>41824</v>
      </c>
      <c r="D43" s="50">
        <v>41978</v>
      </c>
      <c r="E43" s="51">
        <v>219000</v>
      </c>
      <c r="F43" s="59" t="s">
        <v>98</v>
      </c>
      <c r="G43" s="52">
        <v>2974260</v>
      </c>
      <c r="H43" s="52">
        <v>2441640</v>
      </c>
      <c r="I43" s="61">
        <f t="shared" si="2"/>
        <v>-532620</v>
      </c>
      <c r="J43" s="54">
        <f t="shared" si="3"/>
        <v>-0.17907647616549999</v>
      </c>
    </row>
    <row r="44" spans="1:10" s="48" customFormat="1" ht="19.5" customHeight="1" x14ac:dyDescent="0.3">
      <c r="A44" s="46">
        <v>41</v>
      </c>
      <c r="B44" s="47" t="s">
        <v>143</v>
      </c>
      <c r="C44" s="62">
        <v>41860</v>
      </c>
      <c r="D44" s="50">
        <v>42019</v>
      </c>
      <c r="E44" s="51">
        <v>206000</v>
      </c>
      <c r="F44" s="59" t="s">
        <v>98</v>
      </c>
      <c r="G44" s="52">
        <v>973495</v>
      </c>
      <c r="H44" s="52">
        <v>858225</v>
      </c>
      <c r="I44" s="61">
        <f t="shared" si="2"/>
        <v>-115270</v>
      </c>
      <c r="J44" s="54">
        <f t="shared" si="3"/>
        <v>-0.1184084150406525</v>
      </c>
    </row>
    <row r="45" spans="1:10" s="48" customFormat="1" ht="19.5" customHeight="1" x14ac:dyDescent="0.3">
      <c r="A45" s="46">
        <v>42</v>
      </c>
      <c r="B45" s="47" t="s">
        <v>144</v>
      </c>
      <c r="C45" s="160" t="s">
        <v>117</v>
      </c>
      <c r="D45" s="161"/>
      <c r="E45" s="161"/>
      <c r="F45" s="161"/>
      <c r="G45" s="161"/>
      <c r="H45" s="161"/>
      <c r="I45" s="161"/>
      <c r="J45" s="162"/>
    </row>
    <row r="46" spans="1:10" s="48" customFormat="1" ht="19.5" customHeight="1" thickBot="1" x14ac:dyDescent="0.35">
      <c r="A46" s="66">
        <v>43</v>
      </c>
      <c r="B46" s="67" t="s">
        <v>145</v>
      </c>
      <c r="C46" s="68">
        <v>41890</v>
      </c>
      <c r="D46" s="69">
        <v>42060</v>
      </c>
      <c r="E46" s="70">
        <v>113000</v>
      </c>
      <c r="F46" s="71" t="s">
        <v>98</v>
      </c>
      <c r="G46" s="72">
        <v>4355645</v>
      </c>
      <c r="H46" s="72">
        <v>4190250</v>
      </c>
      <c r="I46" s="73">
        <f>H46-G46</f>
        <v>-165395</v>
      </c>
      <c r="J46" s="74">
        <f>I46/G46</f>
        <v>-3.7972562043049884E-2</v>
      </c>
    </row>
    <row r="47" spans="1:10" s="76" customFormat="1" ht="19.5" thickBot="1" x14ac:dyDescent="0.35">
      <c r="A47" s="75"/>
      <c r="G47" s="77">
        <f>SUM(G4:G46)</f>
        <v>129441359.05</v>
      </c>
      <c r="H47" s="77">
        <f>SUM(H4:H46)</f>
        <v>120504298.04000001</v>
      </c>
      <c r="I47" s="78">
        <f>H47-G47</f>
        <v>-8937061.0099999905</v>
      </c>
      <c r="J47" s="79">
        <f>I47/G47</f>
        <v>-6.9043318732058614E-2</v>
      </c>
    </row>
    <row r="48" spans="1:10" s="110" customFormat="1" ht="24.75" thickTop="1" thickBot="1" x14ac:dyDescent="0.4">
      <c r="A48" s="163" t="s">
        <v>146</v>
      </c>
      <c r="B48" s="163"/>
      <c r="C48" s="163"/>
      <c r="D48" s="163"/>
      <c r="E48" s="163"/>
      <c r="F48" s="163"/>
      <c r="G48" s="163"/>
      <c r="H48" s="163"/>
      <c r="I48" s="163"/>
      <c r="J48" s="163"/>
    </row>
    <row r="49" spans="1:10" s="80" customFormat="1" ht="16.5" customHeight="1" thickBot="1" x14ac:dyDescent="0.35">
      <c r="A49" s="170"/>
      <c r="B49" s="170"/>
      <c r="C49" s="170"/>
      <c r="D49" s="170"/>
      <c r="E49" s="170"/>
      <c r="F49" s="170"/>
      <c r="G49" s="170"/>
      <c r="H49" s="171"/>
      <c r="I49" s="166" t="s">
        <v>87</v>
      </c>
      <c r="J49" s="167"/>
    </row>
    <row r="50" spans="1:10" s="81" customFormat="1" ht="36.75" customHeight="1" thickBot="1" x14ac:dyDescent="0.35">
      <c r="A50" s="172" t="s">
        <v>88</v>
      </c>
      <c r="B50" s="173"/>
      <c r="C50" s="113" t="s">
        <v>89</v>
      </c>
      <c r="D50" s="111" t="s">
        <v>90</v>
      </c>
      <c r="E50" s="111" t="s">
        <v>91</v>
      </c>
      <c r="F50" s="111" t="s">
        <v>92</v>
      </c>
      <c r="G50" s="111" t="s">
        <v>93</v>
      </c>
      <c r="H50" s="111" t="s">
        <v>94</v>
      </c>
      <c r="I50" s="111" t="s">
        <v>95</v>
      </c>
      <c r="J50" s="112" t="s">
        <v>96</v>
      </c>
    </row>
    <row r="51" spans="1:10" s="91" customFormat="1" ht="20.25" customHeight="1" x14ac:dyDescent="0.3">
      <c r="A51" s="82">
        <v>1</v>
      </c>
      <c r="B51" s="83" t="s">
        <v>147</v>
      </c>
      <c r="C51" s="84">
        <v>41908</v>
      </c>
      <c r="D51" s="85">
        <v>42016</v>
      </c>
      <c r="E51" s="86">
        <v>500000</v>
      </c>
      <c r="F51" s="87" t="s">
        <v>98</v>
      </c>
      <c r="G51" s="88">
        <v>4738560</v>
      </c>
      <c r="H51" s="88">
        <v>4480520</v>
      </c>
      <c r="I51" s="89">
        <f>H51-G51</f>
        <v>-258040</v>
      </c>
      <c r="J51" s="90">
        <f>I51/G51</f>
        <v>-5.4455361966504592E-2</v>
      </c>
    </row>
    <row r="52" spans="1:10" s="81" customFormat="1" ht="20.25" customHeight="1" x14ac:dyDescent="0.3">
      <c r="A52" s="92">
        <v>2</v>
      </c>
      <c r="B52" s="93" t="s">
        <v>148</v>
      </c>
      <c r="C52" s="94">
        <v>41915</v>
      </c>
      <c r="D52" s="95">
        <v>42019</v>
      </c>
      <c r="E52" s="96">
        <v>178000</v>
      </c>
      <c r="F52" s="97" t="s">
        <v>98</v>
      </c>
      <c r="G52" s="98">
        <v>2002505</v>
      </c>
      <c r="H52" s="98">
        <v>2002505</v>
      </c>
      <c r="I52" s="99">
        <f t="shared" ref="I52:I63" si="4">H52-G52</f>
        <v>0</v>
      </c>
      <c r="J52" s="100">
        <f t="shared" ref="J52:J63" si="5">I52/G52</f>
        <v>0</v>
      </c>
    </row>
    <row r="53" spans="1:10" s="81" customFormat="1" ht="20.25" customHeight="1" x14ac:dyDescent="0.3">
      <c r="A53" s="92">
        <v>3</v>
      </c>
      <c r="B53" s="93" t="s">
        <v>149</v>
      </c>
      <c r="C53" s="94">
        <v>41922</v>
      </c>
      <c r="D53" s="95">
        <v>42044</v>
      </c>
      <c r="E53" s="96">
        <v>115000</v>
      </c>
      <c r="F53" s="97" t="s">
        <v>98</v>
      </c>
      <c r="G53" s="98">
        <v>1968600</v>
      </c>
      <c r="H53" s="98">
        <v>1975200</v>
      </c>
      <c r="I53" s="99">
        <f t="shared" si="4"/>
        <v>6600</v>
      </c>
      <c r="J53" s="100">
        <f t="shared" si="5"/>
        <v>3.3526363913441025E-3</v>
      </c>
    </row>
    <row r="54" spans="1:10" s="81" customFormat="1" ht="20.25" customHeight="1" x14ac:dyDescent="0.3">
      <c r="A54" s="92">
        <v>4</v>
      </c>
      <c r="B54" s="93" t="s">
        <v>150</v>
      </c>
      <c r="C54" s="94">
        <v>41929</v>
      </c>
      <c r="D54" s="95">
        <v>42131</v>
      </c>
      <c r="E54" s="96">
        <v>322000</v>
      </c>
      <c r="F54" s="97" t="s">
        <v>98</v>
      </c>
      <c r="G54" s="98">
        <v>10385960</v>
      </c>
      <c r="H54" s="98">
        <v>10043680</v>
      </c>
      <c r="I54" s="99">
        <f>H54-G54</f>
        <v>-342280</v>
      </c>
      <c r="J54" s="100">
        <f>I54/G54</f>
        <v>-3.2956029100824576E-2</v>
      </c>
    </row>
    <row r="55" spans="1:10" s="81" customFormat="1" ht="20.25" customHeight="1" x14ac:dyDescent="0.3">
      <c r="A55" s="92">
        <v>5</v>
      </c>
      <c r="B55" s="93" t="s">
        <v>151</v>
      </c>
      <c r="C55" s="94">
        <v>41936</v>
      </c>
      <c r="D55" s="95">
        <v>42149</v>
      </c>
      <c r="E55" s="96">
        <v>30505</v>
      </c>
      <c r="F55" s="97" t="s">
        <v>98</v>
      </c>
      <c r="G55" s="98">
        <v>497373</v>
      </c>
      <c r="H55" s="98">
        <v>378614</v>
      </c>
      <c r="I55" s="99">
        <f>H55-G55</f>
        <v>-118759</v>
      </c>
      <c r="J55" s="100">
        <f>I55/G55</f>
        <v>-0.23877251077159395</v>
      </c>
    </row>
    <row r="56" spans="1:10" s="81" customFormat="1" ht="20.25" customHeight="1" x14ac:dyDescent="0.3">
      <c r="A56" s="92">
        <v>6</v>
      </c>
      <c r="B56" s="93" t="s">
        <v>152</v>
      </c>
      <c r="C56" s="94">
        <v>42053</v>
      </c>
      <c r="D56" s="95">
        <v>42069</v>
      </c>
      <c r="E56" s="96">
        <v>69000</v>
      </c>
      <c r="F56" s="97" t="s">
        <v>98</v>
      </c>
      <c r="G56" s="98">
        <v>1089240</v>
      </c>
      <c r="H56" s="98">
        <v>1084680</v>
      </c>
      <c r="I56" s="99">
        <f t="shared" si="4"/>
        <v>-4560</v>
      </c>
      <c r="J56" s="100">
        <f t="shared" si="5"/>
        <v>-4.1864051999559327E-3</v>
      </c>
    </row>
    <row r="57" spans="1:10" s="81" customFormat="1" ht="20.25" customHeight="1" x14ac:dyDescent="0.3">
      <c r="A57" s="92">
        <v>7</v>
      </c>
      <c r="B57" s="93" t="s">
        <v>153</v>
      </c>
      <c r="C57" s="94">
        <v>41978</v>
      </c>
      <c r="D57" s="95">
        <v>42069</v>
      </c>
      <c r="E57" s="96">
        <v>25000</v>
      </c>
      <c r="F57" s="97" t="s">
        <v>98</v>
      </c>
      <c r="G57" s="98">
        <v>810000</v>
      </c>
      <c r="H57" s="98">
        <v>435000</v>
      </c>
      <c r="I57" s="99">
        <f t="shared" si="4"/>
        <v>-375000</v>
      </c>
      <c r="J57" s="100">
        <f t="shared" si="5"/>
        <v>-0.46296296296296297</v>
      </c>
    </row>
    <row r="58" spans="1:10" s="81" customFormat="1" ht="20.25" customHeight="1" x14ac:dyDescent="0.3">
      <c r="A58" s="92">
        <v>8</v>
      </c>
      <c r="B58" s="93" t="s">
        <v>154</v>
      </c>
      <c r="C58" s="94">
        <v>41978</v>
      </c>
      <c r="D58" s="95">
        <v>42069</v>
      </c>
      <c r="E58" s="96">
        <v>219000</v>
      </c>
      <c r="F58" s="97" t="s">
        <v>98</v>
      </c>
      <c r="G58" s="98">
        <v>5751810</v>
      </c>
      <c r="H58" s="98">
        <v>5500130</v>
      </c>
      <c r="I58" s="99">
        <f t="shared" si="4"/>
        <v>-251680</v>
      </c>
      <c r="J58" s="100">
        <f t="shared" si="5"/>
        <v>-4.3756660946728074E-2</v>
      </c>
    </row>
    <row r="59" spans="1:10" s="81" customFormat="1" ht="20.25" customHeight="1" x14ac:dyDescent="0.3">
      <c r="A59" s="92">
        <v>9</v>
      </c>
      <c r="B59" s="93" t="s">
        <v>155</v>
      </c>
      <c r="C59" s="94">
        <v>41985</v>
      </c>
      <c r="D59" s="95">
        <v>42094</v>
      </c>
      <c r="E59" s="96">
        <v>240000</v>
      </c>
      <c r="F59" s="97" t="s">
        <v>98</v>
      </c>
      <c r="G59" s="98">
        <v>1684800</v>
      </c>
      <c r="H59" s="98">
        <v>1102400</v>
      </c>
      <c r="I59" s="99">
        <f t="shared" si="4"/>
        <v>-582400</v>
      </c>
      <c r="J59" s="100">
        <f t="shared" si="5"/>
        <v>-0.34567901234567899</v>
      </c>
    </row>
    <row r="60" spans="1:10" s="81" customFormat="1" ht="20.25" customHeight="1" x14ac:dyDescent="0.3">
      <c r="A60" s="92">
        <v>10</v>
      </c>
      <c r="B60" s="93" t="s">
        <v>156</v>
      </c>
      <c r="C60" s="94">
        <v>41990</v>
      </c>
      <c r="D60" s="95">
        <v>42177</v>
      </c>
      <c r="E60" s="96">
        <v>74700</v>
      </c>
      <c r="F60" s="97" t="s">
        <v>98</v>
      </c>
      <c r="G60" s="98">
        <v>898506</v>
      </c>
      <c r="H60" s="98">
        <v>753678</v>
      </c>
      <c r="I60" s="99">
        <f t="shared" si="4"/>
        <v>-144828</v>
      </c>
      <c r="J60" s="100">
        <f t="shared" si="5"/>
        <v>-0.16118757136847167</v>
      </c>
    </row>
    <row r="61" spans="1:10" s="81" customFormat="1" ht="20.25" customHeight="1" x14ac:dyDescent="0.3">
      <c r="A61" s="92">
        <v>11</v>
      </c>
      <c r="B61" s="93" t="s">
        <v>157</v>
      </c>
      <c r="C61" s="94">
        <v>42013</v>
      </c>
      <c r="D61" s="95">
        <v>42122</v>
      </c>
      <c r="E61" s="96">
        <v>99000</v>
      </c>
      <c r="F61" s="97" t="s">
        <v>98</v>
      </c>
      <c r="G61" s="98">
        <v>1969980</v>
      </c>
      <c r="H61" s="98">
        <v>1830050</v>
      </c>
      <c r="I61" s="99">
        <f t="shared" si="4"/>
        <v>-139930</v>
      </c>
      <c r="J61" s="100">
        <f t="shared" si="5"/>
        <v>-7.1031177981502353E-2</v>
      </c>
    </row>
    <row r="62" spans="1:10" s="81" customFormat="1" ht="20.25" customHeight="1" x14ac:dyDescent="0.3">
      <c r="A62" s="92">
        <v>12</v>
      </c>
      <c r="B62" s="93" t="s">
        <v>158</v>
      </c>
      <c r="C62" s="94">
        <v>42067</v>
      </c>
      <c r="D62" s="95">
        <v>42172</v>
      </c>
      <c r="E62" s="96">
        <v>52500</v>
      </c>
      <c r="F62" s="97" t="s">
        <v>98</v>
      </c>
      <c r="G62" s="98">
        <f>600100</f>
        <v>600100</v>
      </c>
      <c r="H62" s="98">
        <f>515400-97200</f>
        <v>418200</v>
      </c>
      <c r="I62" s="99">
        <f t="shared" si="4"/>
        <v>-181900</v>
      </c>
      <c r="J62" s="100">
        <f t="shared" si="5"/>
        <v>-0.30311614730878189</v>
      </c>
    </row>
    <row r="63" spans="1:10" s="81" customFormat="1" ht="20.25" customHeight="1" x14ac:dyDescent="0.3">
      <c r="A63" s="92">
        <v>13</v>
      </c>
      <c r="B63" s="93" t="s">
        <v>159</v>
      </c>
      <c r="C63" s="94">
        <v>42075</v>
      </c>
      <c r="D63" s="95">
        <v>42174</v>
      </c>
      <c r="E63" s="96">
        <v>1207000</v>
      </c>
      <c r="F63" s="97" t="s">
        <v>98</v>
      </c>
      <c r="G63" s="98">
        <v>17414620</v>
      </c>
      <c r="H63" s="98">
        <f>16513440-280800</f>
        <v>16232640</v>
      </c>
      <c r="I63" s="99">
        <f t="shared" si="4"/>
        <v>-1181980</v>
      </c>
      <c r="J63" s="100">
        <f t="shared" si="5"/>
        <v>-6.7872856255261391E-2</v>
      </c>
    </row>
    <row r="64" spans="1:10" s="81" customFormat="1" ht="20.25" customHeight="1" thickBot="1" x14ac:dyDescent="0.35">
      <c r="A64" s="101">
        <v>14</v>
      </c>
      <c r="B64" s="102" t="s">
        <v>160</v>
      </c>
      <c r="C64" s="103">
        <v>42122</v>
      </c>
      <c r="D64" s="104">
        <v>42204</v>
      </c>
      <c r="E64" s="105">
        <v>194500</v>
      </c>
      <c r="F64" s="106" t="s">
        <v>98</v>
      </c>
      <c r="G64" s="107">
        <v>6282015</v>
      </c>
      <c r="H64" s="107">
        <v>6053775</v>
      </c>
      <c r="I64" s="108">
        <f>H64-G64</f>
        <v>-228240</v>
      </c>
      <c r="J64" s="109">
        <f>I64/G64</f>
        <v>-3.6332291470173188E-2</v>
      </c>
    </row>
    <row r="65" spans="1:10" s="76" customFormat="1" ht="19.5" thickBot="1" x14ac:dyDescent="0.35">
      <c r="A65" s="75"/>
      <c r="G65" s="77">
        <f>SUM(G51:G64)</f>
        <v>56094069</v>
      </c>
      <c r="H65" s="77">
        <f>SUM(H51:H64)</f>
        <v>52291072</v>
      </c>
      <c r="I65" s="78">
        <f>H65-G65</f>
        <v>-3802997</v>
      </c>
      <c r="J65" s="79">
        <f>I65/G65</f>
        <v>-6.779677544875555E-2</v>
      </c>
    </row>
    <row r="66" spans="1:10" ht="17.25" thickTop="1" x14ac:dyDescent="0.3"/>
  </sheetData>
  <mergeCells count="16">
    <mergeCell ref="A48:J48"/>
    <mergeCell ref="A49:H49"/>
    <mergeCell ref="I49:J49"/>
    <mergeCell ref="A50:B50"/>
    <mergeCell ref="C25:J25"/>
    <mergeCell ref="C26:J26"/>
    <mergeCell ref="C31:J31"/>
    <mergeCell ref="C33:J33"/>
    <mergeCell ref="C37:J37"/>
    <mergeCell ref="C45:J45"/>
    <mergeCell ref="C20:J20"/>
    <mergeCell ref="A1:J1"/>
    <mergeCell ref="A2:H2"/>
    <mergeCell ref="I2:J2"/>
    <mergeCell ref="A3:B3"/>
    <mergeCell ref="C5:J5"/>
  </mergeCells>
  <pageMargins left="0.7" right="0.7" top="0.75" bottom="0.75" header="0.3" footer="0.3"/>
  <pageSetup scale="52" fitToHeight="2" orientation="portrait" horizontalDpi="4294967295" verticalDpi="4294967295" r:id="rId1"/>
  <rowBreaks count="1" manualBreakCount="1">
    <brk id="47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A953C8-CAF4-4F87-85A7-8CAB05450A6F}">
  <sheetPr>
    <pageSetUpPr fitToPage="1"/>
  </sheetPr>
  <dimension ref="A1:D106"/>
  <sheetViews>
    <sheetView tabSelected="1" workbookViewId="0">
      <pane xSplit="2" ySplit="2" topLeftCell="C3" activePane="bottomRight" state="frozen"/>
      <selection pane="topRight" activeCell="E1" sqref="E1"/>
      <selection pane="bottomLeft" activeCell="A5" sqref="A5"/>
      <selection pane="bottomRight" activeCell="K98" sqref="K98"/>
    </sheetView>
  </sheetViews>
  <sheetFormatPr defaultRowHeight="12.75" x14ac:dyDescent="0.2"/>
  <cols>
    <col min="1" max="1" width="5.85546875" customWidth="1"/>
    <col min="2" max="2" width="47.85546875" customWidth="1"/>
    <col min="3" max="3" width="11.5703125" customWidth="1"/>
    <col min="4" max="4" width="12.7109375" customWidth="1"/>
  </cols>
  <sheetData>
    <row r="1" spans="1:4" ht="13.5" thickBot="1" x14ac:dyDescent="0.25">
      <c r="A1" s="119" t="s">
        <v>161</v>
      </c>
      <c r="B1" s="119"/>
      <c r="C1" s="120"/>
      <c r="D1" s="119"/>
    </row>
    <row r="2" spans="1:4" ht="13.5" thickBot="1" x14ac:dyDescent="0.25">
      <c r="A2" s="117"/>
      <c r="B2" s="118"/>
      <c r="C2" s="118" t="s">
        <v>162</v>
      </c>
      <c r="D2" s="118" t="s">
        <v>163</v>
      </c>
    </row>
    <row r="3" spans="1:4" ht="13.5" thickBot="1" x14ac:dyDescent="0.25">
      <c r="A3" s="121" t="s">
        <v>175</v>
      </c>
      <c r="B3" s="122"/>
      <c r="C3" s="122"/>
      <c r="D3" s="122"/>
    </row>
    <row r="4" spans="1:4" x14ac:dyDescent="0.2">
      <c r="A4" s="134">
        <v>1</v>
      </c>
      <c r="B4" s="135" t="s">
        <v>176</v>
      </c>
      <c r="C4" s="136" t="s">
        <v>174</v>
      </c>
      <c r="D4" s="123">
        <v>45933</v>
      </c>
    </row>
    <row r="5" spans="1:4" x14ac:dyDescent="0.2">
      <c r="A5" s="126">
        <f t="shared" ref="A5:A8" si="0">A4+1</f>
        <v>2</v>
      </c>
      <c r="B5" s="132" t="s">
        <v>177</v>
      </c>
      <c r="C5" s="130" t="s">
        <v>171</v>
      </c>
      <c r="D5" s="124">
        <v>45940</v>
      </c>
    </row>
    <row r="6" spans="1:4" x14ac:dyDescent="0.2">
      <c r="A6" s="126">
        <f t="shared" si="0"/>
        <v>3</v>
      </c>
      <c r="B6" s="128" t="s">
        <v>178</v>
      </c>
      <c r="C6" s="129" t="s">
        <v>166</v>
      </c>
      <c r="D6" s="124">
        <v>45940</v>
      </c>
    </row>
    <row r="7" spans="1:4" x14ac:dyDescent="0.2">
      <c r="A7" s="126">
        <v>4</v>
      </c>
      <c r="B7" s="132" t="s">
        <v>182</v>
      </c>
      <c r="C7" s="130" t="s">
        <v>168</v>
      </c>
      <c r="D7" s="124">
        <v>45961</v>
      </c>
    </row>
    <row r="8" spans="1:4" x14ac:dyDescent="0.2">
      <c r="A8" s="126">
        <f t="shared" si="0"/>
        <v>5</v>
      </c>
      <c r="B8" s="128" t="s">
        <v>274</v>
      </c>
      <c r="C8" s="129" t="s">
        <v>174</v>
      </c>
      <c r="D8" s="124">
        <v>45961</v>
      </c>
    </row>
    <row r="9" spans="1:4" x14ac:dyDescent="0.2">
      <c r="A9" s="126">
        <v>6</v>
      </c>
      <c r="B9" s="128" t="s">
        <v>183</v>
      </c>
      <c r="C9" s="129" t="s">
        <v>165</v>
      </c>
      <c r="D9" s="124">
        <v>45975</v>
      </c>
    </row>
    <row r="10" spans="1:4" x14ac:dyDescent="0.2">
      <c r="A10" s="126">
        <v>7</v>
      </c>
      <c r="B10" s="132" t="s">
        <v>179</v>
      </c>
      <c r="C10" s="130" t="s">
        <v>171</v>
      </c>
      <c r="D10" s="124">
        <v>45982</v>
      </c>
    </row>
    <row r="11" spans="1:4" x14ac:dyDescent="0.2">
      <c r="A11" s="126">
        <v>8</v>
      </c>
      <c r="B11" s="132" t="s">
        <v>180</v>
      </c>
      <c r="C11" s="130" t="s">
        <v>168</v>
      </c>
      <c r="D11" s="124">
        <v>45989</v>
      </c>
    </row>
    <row r="12" spans="1:4" ht="13.5" thickBot="1" x14ac:dyDescent="0.25">
      <c r="A12" s="127">
        <v>9</v>
      </c>
      <c r="B12" s="155" t="s">
        <v>181</v>
      </c>
      <c r="C12" s="140" t="s">
        <v>171</v>
      </c>
      <c r="D12" s="125">
        <v>46003</v>
      </c>
    </row>
    <row r="13" spans="1:4" ht="13.5" thickBot="1" x14ac:dyDescent="0.25">
      <c r="A13" s="141" t="s">
        <v>197</v>
      </c>
      <c r="B13" s="141"/>
    </row>
    <row r="14" spans="1:4" x14ac:dyDescent="0.2">
      <c r="A14" s="134">
        <v>10</v>
      </c>
      <c r="B14" s="135" t="s">
        <v>235</v>
      </c>
      <c r="C14" s="137" t="s">
        <v>172</v>
      </c>
      <c r="D14" s="152">
        <v>46023</v>
      </c>
    </row>
    <row r="15" spans="1:4" x14ac:dyDescent="0.2">
      <c r="A15" s="126">
        <v>11</v>
      </c>
      <c r="B15" s="131" t="s">
        <v>236</v>
      </c>
      <c r="C15" s="130" t="s">
        <v>164</v>
      </c>
      <c r="D15" s="153">
        <v>46030</v>
      </c>
    </row>
    <row r="16" spans="1:4" x14ac:dyDescent="0.2">
      <c r="A16" s="126">
        <v>12</v>
      </c>
      <c r="B16" s="156" t="s">
        <v>184</v>
      </c>
      <c r="C16" s="157" t="s">
        <v>169</v>
      </c>
      <c r="D16" s="153">
        <v>46032</v>
      </c>
    </row>
    <row r="17" spans="1:4" x14ac:dyDescent="0.2">
      <c r="A17" s="126">
        <v>13</v>
      </c>
      <c r="B17" s="128" t="s">
        <v>237</v>
      </c>
      <c r="C17" s="129" t="s">
        <v>164</v>
      </c>
      <c r="D17" s="153">
        <v>46037</v>
      </c>
    </row>
    <row r="18" spans="1:4" x14ac:dyDescent="0.2">
      <c r="A18" s="126">
        <v>14</v>
      </c>
      <c r="B18" s="128" t="s">
        <v>185</v>
      </c>
      <c r="C18" s="129" t="s">
        <v>171</v>
      </c>
      <c r="D18" s="153">
        <v>46039</v>
      </c>
    </row>
    <row r="19" spans="1:4" x14ac:dyDescent="0.2">
      <c r="A19" s="126">
        <v>15</v>
      </c>
      <c r="B19" s="128" t="s">
        <v>238</v>
      </c>
      <c r="C19" s="129" t="s">
        <v>164</v>
      </c>
      <c r="D19" s="153">
        <v>46044</v>
      </c>
    </row>
    <row r="20" spans="1:4" x14ac:dyDescent="0.2">
      <c r="A20" s="126">
        <v>16</v>
      </c>
      <c r="B20" s="128" t="s">
        <v>186</v>
      </c>
      <c r="C20" s="129" t="s">
        <v>187</v>
      </c>
      <c r="D20" s="153">
        <v>46046</v>
      </c>
    </row>
    <row r="21" spans="1:4" x14ac:dyDescent="0.2">
      <c r="A21" s="126">
        <v>17</v>
      </c>
      <c r="B21" s="128" t="s">
        <v>239</v>
      </c>
      <c r="C21" s="129" t="s">
        <v>172</v>
      </c>
      <c r="D21" s="153">
        <v>46051</v>
      </c>
    </row>
    <row r="22" spans="1:4" x14ac:dyDescent="0.2">
      <c r="A22" s="126">
        <v>18</v>
      </c>
      <c r="B22" s="128" t="s">
        <v>188</v>
      </c>
      <c r="C22" s="129" t="s">
        <v>165</v>
      </c>
      <c r="D22" s="153">
        <v>46053</v>
      </c>
    </row>
    <row r="23" spans="1:4" x14ac:dyDescent="0.2">
      <c r="A23" s="126">
        <v>19</v>
      </c>
      <c r="B23" s="128" t="s">
        <v>240</v>
      </c>
      <c r="C23" s="129" t="s">
        <v>166</v>
      </c>
      <c r="D23" s="153">
        <v>46058</v>
      </c>
    </row>
    <row r="24" spans="1:4" x14ac:dyDescent="0.2">
      <c r="A24" s="126">
        <v>20</v>
      </c>
      <c r="B24" s="128" t="s">
        <v>189</v>
      </c>
      <c r="C24" s="129" t="s">
        <v>173</v>
      </c>
      <c r="D24" s="153">
        <v>46060</v>
      </c>
    </row>
    <row r="25" spans="1:4" x14ac:dyDescent="0.2">
      <c r="A25" s="126">
        <v>21</v>
      </c>
      <c r="B25" s="131" t="s">
        <v>241</v>
      </c>
      <c r="C25" s="130" t="s">
        <v>164</v>
      </c>
      <c r="D25" s="153">
        <v>46065</v>
      </c>
    </row>
    <row r="26" spans="1:4" x14ac:dyDescent="0.2">
      <c r="A26" s="126">
        <v>22</v>
      </c>
      <c r="B26" s="142" t="s">
        <v>190</v>
      </c>
      <c r="C26" s="143" t="s">
        <v>168</v>
      </c>
      <c r="D26" s="146">
        <v>46067</v>
      </c>
    </row>
    <row r="27" spans="1:4" x14ac:dyDescent="0.2">
      <c r="A27" s="126">
        <v>23</v>
      </c>
      <c r="B27" s="142" t="s">
        <v>242</v>
      </c>
      <c r="C27" s="143" t="s">
        <v>172</v>
      </c>
      <c r="D27" s="146">
        <v>46072</v>
      </c>
    </row>
    <row r="28" spans="1:4" x14ac:dyDescent="0.2">
      <c r="A28" s="126">
        <v>24</v>
      </c>
      <c r="B28" s="142" t="s">
        <v>191</v>
      </c>
      <c r="C28" s="143" t="s">
        <v>169</v>
      </c>
      <c r="D28" s="146">
        <v>46074</v>
      </c>
    </row>
    <row r="29" spans="1:4" x14ac:dyDescent="0.2">
      <c r="A29" s="126">
        <v>25</v>
      </c>
      <c r="B29" s="142" t="s">
        <v>243</v>
      </c>
      <c r="C29" s="143" t="s">
        <v>166</v>
      </c>
      <c r="D29" s="146">
        <v>46079</v>
      </c>
    </row>
    <row r="30" spans="1:4" x14ac:dyDescent="0.2">
      <c r="A30" s="126">
        <v>26</v>
      </c>
      <c r="B30" s="142" t="s">
        <v>244</v>
      </c>
      <c r="C30" s="143" t="s">
        <v>164</v>
      </c>
      <c r="D30" s="146">
        <v>46086</v>
      </c>
    </row>
    <row r="31" spans="1:4" x14ac:dyDescent="0.2">
      <c r="A31" s="126">
        <v>27</v>
      </c>
      <c r="B31" s="142" t="s">
        <v>192</v>
      </c>
      <c r="C31" s="143" t="s">
        <v>171</v>
      </c>
      <c r="D31" s="146">
        <v>46088</v>
      </c>
    </row>
    <row r="32" spans="1:4" x14ac:dyDescent="0.2">
      <c r="A32" s="126">
        <v>28</v>
      </c>
      <c r="B32" s="142" t="s">
        <v>245</v>
      </c>
      <c r="C32" s="143" t="s">
        <v>164</v>
      </c>
      <c r="D32" s="150">
        <v>46093</v>
      </c>
    </row>
    <row r="33" spans="1:4" x14ac:dyDescent="0.2">
      <c r="A33" s="126">
        <v>29</v>
      </c>
      <c r="B33" s="142" t="s">
        <v>193</v>
      </c>
      <c r="C33" s="143" t="s">
        <v>173</v>
      </c>
      <c r="D33" s="146">
        <v>46095</v>
      </c>
    </row>
    <row r="34" spans="1:4" x14ac:dyDescent="0.2">
      <c r="A34" s="126">
        <v>30</v>
      </c>
      <c r="B34" s="142" t="s">
        <v>194</v>
      </c>
      <c r="C34" s="143" t="s">
        <v>165</v>
      </c>
      <c r="D34" s="146">
        <v>46102</v>
      </c>
    </row>
    <row r="35" spans="1:4" x14ac:dyDescent="0.2">
      <c r="A35" s="126">
        <v>31</v>
      </c>
      <c r="B35" s="128" t="s">
        <v>195</v>
      </c>
      <c r="C35" s="129" t="s">
        <v>171</v>
      </c>
      <c r="D35" s="149">
        <v>46109</v>
      </c>
    </row>
    <row r="36" spans="1:4" ht="13.5" thickBot="1" x14ac:dyDescent="0.25">
      <c r="A36" s="127">
        <v>32</v>
      </c>
      <c r="B36" s="144" t="s">
        <v>196</v>
      </c>
      <c r="C36" s="145" t="s">
        <v>187</v>
      </c>
      <c r="D36" s="151">
        <v>46116</v>
      </c>
    </row>
    <row r="37" spans="1:4" ht="13.5" thickBot="1" x14ac:dyDescent="0.25">
      <c r="A37" s="141" t="s">
        <v>198</v>
      </c>
      <c r="B37" s="141"/>
    </row>
    <row r="38" spans="1:4" x14ac:dyDescent="0.2">
      <c r="A38" s="134">
        <v>33</v>
      </c>
      <c r="B38" s="135" t="s">
        <v>246</v>
      </c>
      <c r="C38" s="136" t="s">
        <v>164</v>
      </c>
      <c r="D38" s="152">
        <v>46113</v>
      </c>
    </row>
    <row r="39" spans="1:4" x14ac:dyDescent="0.2">
      <c r="A39" s="126">
        <v>34</v>
      </c>
      <c r="B39" s="131" t="s">
        <v>247</v>
      </c>
      <c r="C39" s="130" t="s">
        <v>164</v>
      </c>
      <c r="D39" s="153">
        <v>46120</v>
      </c>
    </row>
    <row r="40" spans="1:4" x14ac:dyDescent="0.2">
      <c r="A40" s="126">
        <v>35</v>
      </c>
      <c r="B40" s="132" t="s">
        <v>199</v>
      </c>
      <c r="C40" s="130" t="s">
        <v>187</v>
      </c>
      <c r="D40" s="153">
        <v>46123</v>
      </c>
    </row>
    <row r="41" spans="1:4" x14ac:dyDescent="0.2">
      <c r="A41" s="126">
        <v>36</v>
      </c>
      <c r="B41" s="131" t="s">
        <v>200</v>
      </c>
      <c r="C41" s="130" t="s">
        <v>169</v>
      </c>
      <c r="D41" s="153">
        <v>46130</v>
      </c>
    </row>
    <row r="42" spans="1:4" x14ac:dyDescent="0.2">
      <c r="A42" s="126">
        <v>37</v>
      </c>
      <c r="B42" s="128" t="s">
        <v>248</v>
      </c>
      <c r="C42" s="129" t="s">
        <v>172</v>
      </c>
      <c r="D42" s="153">
        <v>46134</v>
      </c>
    </row>
    <row r="43" spans="1:4" x14ac:dyDescent="0.2">
      <c r="A43" s="126">
        <v>38</v>
      </c>
      <c r="B43" s="128" t="s">
        <v>201</v>
      </c>
      <c r="C43" s="129" t="s">
        <v>165</v>
      </c>
      <c r="D43" s="153">
        <v>46137</v>
      </c>
    </row>
    <row r="44" spans="1:4" x14ac:dyDescent="0.2">
      <c r="A44" s="126">
        <v>39</v>
      </c>
      <c r="B44" s="128" t="s">
        <v>249</v>
      </c>
      <c r="C44" s="129" t="s">
        <v>164</v>
      </c>
      <c r="D44" s="153">
        <v>46141</v>
      </c>
    </row>
    <row r="45" spans="1:4" x14ac:dyDescent="0.2">
      <c r="A45" s="126">
        <v>40</v>
      </c>
      <c r="B45" s="128" t="s">
        <v>202</v>
      </c>
      <c r="C45" s="129" t="s">
        <v>173</v>
      </c>
      <c r="D45" s="153">
        <v>46144</v>
      </c>
    </row>
    <row r="46" spans="1:4" x14ac:dyDescent="0.2">
      <c r="A46" s="126">
        <f>A45+1</f>
        <v>41</v>
      </c>
      <c r="B46" s="128" t="s">
        <v>275</v>
      </c>
      <c r="C46" s="129" t="s">
        <v>174</v>
      </c>
      <c r="D46" s="153">
        <v>46148</v>
      </c>
    </row>
    <row r="47" spans="1:4" x14ac:dyDescent="0.2">
      <c r="A47" s="126">
        <f t="shared" ref="A47:A64" si="1">A46+1</f>
        <v>42</v>
      </c>
      <c r="B47" s="128" t="s">
        <v>134</v>
      </c>
      <c r="C47" s="129" t="s">
        <v>166</v>
      </c>
      <c r="D47" s="153">
        <v>46148</v>
      </c>
    </row>
    <row r="48" spans="1:4" x14ac:dyDescent="0.2">
      <c r="A48" s="126">
        <f t="shared" si="1"/>
        <v>43</v>
      </c>
      <c r="B48" s="128" t="s">
        <v>203</v>
      </c>
      <c r="C48" s="129" t="s">
        <v>165</v>
      </c>
      <c r="D48" s="153">
        <v>46151</v>
      </c>
    </row>
    <row r="49" spans="1:4" x14ac:dyDescent="0.2">
      <c r="A49" s="126">
        <f t="shared" si="1"/>
        <v>44</v>
      </c>
      <c r="B49" s="133" t="s">
        <v>250</v>
      </c>
      <c r="C49" s="130" t="s">
        <v>166</v>
      </c>
      <c r="D49" s="153">
        <v>46155</v>
      </c>
    </row>
    <row r="50" spans="1:4" x14ac:dyDescent="0.2">
      <c r="A50" s="126">
        <f t="shared" si="1"/>
        <v>45</v>
      </c>
      <c r="B50" s="128" t="s">
        <v>204</v>
      </c>
      <c r="C50" s="129" t="s">
        <v>171</v>
      </c>
      <c r="D50" s="153">
        <v>46158</v>
      </c>
    </row>
    <row r="51" spans="1:4" x14ac:dyDescent="0.2">
      <c r="A51" s="126">
        <f t="shared" si="1"/>
        <v>46</v>
      </c>
      <c r="B51" s="128" t="s">
        <v>205</v>
      </c>
      <c r="C51" s="129" t="s">
        <v>169</v>
      </c>
      <c r="D51" s="153">
        <v>46158</v>
      </c>
    </row>
    <row r="52" spans="1:4" x14ac:dyDescent="0.2">
      <c r="A52" s="126">
        <f t="shared" si="1"/>
        <v>47</v>
      </c>
      <c r="B52" s="128" t="s">
        <v>251</v>
      </c>
      <c r="C52" s="129" t="s">
        <v>164</v>
      </c>
      <c r="D52" s="153">
        <v>46162</v>
      </c>
    </row>
    <row r="53" spans="1:4" x14ac:dyDescent="0.2">
      <c r="A53" s="126">
        <f t="shared" si="1"/>
        <v>48</v>
      </c>
      <c r="B53" s="128" t="s">
        <v>206</v>
      </c>
      <c r="C53" s="129" t="s">
        <v>168</v>
      </c>
      <c r="D53" s="148">
        <v>46165</v>
      </c>
    </row>
    <row r="54" spans="1:4" x14ac:dyDescent="0.2">
      <c r="A54" s="126">
        <f t="shared" si="1"/>
        <v>49</v>
      </c>
      <c r="B54" s="128" t="s">
        <v>252</v>
      </c>
      <c r="C54" s="129" t="s">
        <v>164</v>
      </c>
      <c r="D54" s="148">
        <v>46169</v>
      </c>
    </row>
    <row r="55" spans="1:4" x14ac:dyDescent="0.2">
      <c r="A55" s="126">
        <f t="shared" si="1"/>
        <v>50</v>
      </c>
      <c r="B55" s="142" t="s">
        <v>207</v>
      </c>
      <c r="C55" s="143" t="s">
        <v>168</v>
      </c>
      <c r="D55" s="146">
        <v>46172</v>
      </c>
    </row>
    <row r="56" spans="1:4" x14ac:dyDescent="0.2">
      <c r="A56" s="126">
        <f t="shared" si="1"/>
        <v>51</v>
      </c>
      <c r="B56" s="128" t="s">
        <v>253</v>
      </c>
      <c r="C56" s="129" t="s">
        <v>166</v>
      </c>
      <c r="D56" s="148">
        <v>46176</v>
      </c>
    </row>
    <row r="57" spans="1:4" x14ac:dyDescent="0.2">
      <c r="A57" s="126">
        <f t="shared" si="1"/>
        <v>52</v>
      </c>
      <c r="B57" s="128" t="s">
        <v>254</v>
      </c>
      <c r="C57" s="129" t="s">
        <v>164</v>
      </c>
      <c r="D57" s="149">
        <v>46183</v>
      </c>
    </row>
    <row r="58" spans="1:4" x14ac:dyDescent="0.2">
      <c r="A58" s="126">
        <f t="shared" si="1"/>
        <v>53</v>
      </c>
      <c r="B58" s="128" t="s">
        <v>208</v>
      </c>
      <c r="C58" s="129" t="s">
        <v>169</v>
      </c>
      <c r="D58" s="149">
        <v>46186</v>
      </c>
    </row>
    <row r="59" spans="1:4" x14ac:dyDescent="0.2">
      <c r="A59" s="126">
        <f t="shared" si="1"/>
        <v>54</v>
      </c>
      <c r="B59" s="142" t="s">
        <v>255</v>
      </c>
      <c r="C59" s="143" t="s">
        <v>164</v>
      </c>
      <c r="D59" s="146">
        <v>46190</v>
      </c>
    </row>
    <row r="60" spans="1:4" x14ac:dyDescent="0.2">
      <c r="A60" s="126">
        <f t="shared" si="1"/>
        <v>55</v>
      </c>
      <c r="B60" s="142" t="s">
        <v>256</v>
      </c>
      <c r="C60" s="143" t="s">
        <v>172</v>
      </c>
      <c r="D60" s="146">
        <v>46197</v>
      </c>
    </row>
    <row r="61" spans="1:4" x14ac:dyDescent="0.2">
      <c r="A61" s="126">
        <f t="shared" si="1"/>
        <v>56</v>
      </c>
      <c r="B61" s="142" t="s">
        <v>209</v>
      </c>
      <c r="C61" s="143" t="s">
        <v>167</v>
      </c>
      <c r="D61" s="150">
        <v>46200</v>
      </c>
    </row>
    <row r="62" spans="1:4" x14ac:dyDescent="0.2">
      <c r="A62" s="126">
        <f t="shared" si="1"/>
        <v>57</v>
      </c>
      <c r="B62" s="142" t="s">
        <v>210</v>
      </c>
      <c r="C62" s="143" t="s">
        <v>173</v>
      </c>
      <c r="D62" s="146">
        <v>46200</v>
      </c>
    </row>
    <row r="63" spans="1:4" x14ac:dyDescent="0.2">
      <c r="A63" s="126">
        <f t="shared" si="1"/>
        <v>58</v>
      </c>
      <c r="B63" s="142" t="s">
        <v>211</v>
      </c>
      <c r="C63" s="143" t="s">
        <v>171</v>
      </c>
      <c r="D63" s="146">
        <v>46207</v>
      </c>
    </row>
    <row r="64" spans="1:4" ht="13.5" thickBot="1" x14ac:dyDescent="0.25">
      <c r="A64" s="126">
        <f t="shared" si="1"/>
        <v>59</v>
      </c>
      <c r="B64" s="144" t="s">
        <v>212</v>
      </c>
      <c r="C64" s="145" t="s">
        <v>168</v>
      </c>
      <c r="D64" s="151">
        <v>46207</v>
      </c>
    </row>
    <row r="65" spans="1:4" ht="13.5" thickBot="1" x14ac:dyDescent="0.25">
      <c r="A65" s="141" t="s">
        <v>213</v>
      </c>
      <c r="B65" s="141"/>
    </row>
    <row r="66" spans="1:4" x14ac:dyDescent="0.2">
      <c r="A66" s="134">
        <f>A64+1</f>
        <v>60</v>
      </c>
      <c r="B66" s="135" t="s">
        <v>214</v>
      </c>
      <c r="C66" s="136" t="s">
        <v>170</v>
      </c>
      <c r="D66" s="152">
        <v>46214</v>
      </c>
    </row>
    <row r="67" spans="1:4" x14ac:dyDescent="0.2">
      <c r="A67" s="126">
        <f>A66+1</f>
        <v>61</v>
      </c>
      <c r="B67" s="132" t="s">
        <v>215</v>
      </c>
      <c r="C67" s="130" t="s">
        <v>187</v>
      </c>
      <c r="D67" s="153">
        <v>46228</v>
      </c>
    </row>
    <row r="68" spans="1:4" x14ac:dyDescent="0.2">
      <c r="A68" s="126">
        <f t="shared" ref="A68:A89" si="2">A67+1</f>
        <v>62</v>
      </c>
      <c r="B68" s="128" t="s">
        <v>216</v>
      </c>
      <c r="C68" s="129" t="s">
        <v>165</v>
      </c>
      <c r="D68" s="153">
        <v>46228</v>
      </c>
    </row>
    <row r="69" spans="1:4" x14ac:dyDescent="0.2">
      <c r="A69" s="126">
        <f t="shared" si="2"/>
        <v>63</v>
      </c>
      <c r="B69" s="128" t="s">
        <v>217</v>
      </c>
      <c r="C69" s="129" t="s">
        <v>173</v>
      </c>
      <c r="D69" s="153">
        <v>46235</v>
      </c>
    </row>
    <row r="70" spans="1:4" x14ac:dyDescent="0.2">
      <c r="A70" s="126">
        <f t="shared" si="2"/>
        <v>64</v>
      </c>
      <c r="B70" s="128" t="s">
        <v>218</v>
      </c>
      <c r="C70" s="129" t="s">
        <v>169</v>
      </c>
      <c r="D70" s="153">
        <v>46242</v>
      </c>
    </row>
    <row r="71" spans="1:4" x14ac:dyDescent="0.2">
      <c r="A71" s="126">
        <f t="shared" si="2"/>
        <v>65</v>
      </c>
      <c r="B71" s="128" t="s">
        <v>182</v>
      </c>
      <c r="C71" s="129" t="s">
        <v>168</v>
      </c>
      <c r="D71" s="153">
        <v>46249</v>
      </c>
    </row>
    <row r="72" spans="1:4" x14ac:dyDescent="0.2">
      <c r="A72" s="126">
        <f t="shared" si="2"/>
        <v>66</v>
      </c>
      <c r="B72" s="128" t="s">
        <v>219</v>
      </c>
      <c r="C72" s="129" t="s">
        <v>168</v>
      </c>
      <c r="D72" s="153">
        <v>46256</v>
      </c>
    </row>
    <row r="73" spans="1:4" x14ac:dyDescent="0.2">
      <c r="A73" s="126">
        <f t="shared" si="2"/>
        <v>67</v>
      </c>
      <c r="B73" s="128" t="s">
        <v>220</v>
      </c>
      <c r="C73" s="129" t="s">
        <v>169</v>
      </c>
      <c r="D73" s="153">
        <v>46263</v>
      </c>
    </row>
    <row r="74" spans="1:4" x14ac:dyDescent="0.2">
      <c r="A74" s="126">
        <f t="shared" si="2"/>
        <v>68</v>
      </c>
      <c r="B74" s="128" t="s">
        <v>221</v>
      </c>
      <c r="C74" s="129" t="s">
        <v>171</v>
      </c>
      <c r="D74" s="153">
        <v>46270</v>
      </c>
    </row>
    <row r="75" spans="1:4" x14ac:dyDescent="0.2">
      <c r="A75" s="126">
        <f t="shared" si="2"/>
        <v>69</v>
      </c>
      <c r="B75" s="128" t="s">
        <v>222</v>
      </c>
      <c r="C75" s="129" t="s">
        <v>173</v>
      </c>
      <c r="D75" s="153">
        <v>46277</v>
      </c>
    </row>
    <row r="76" spans="1:4" x14ac:dyDescent="0.2">
      <c r="A76" s="126">
        <f t="shared" si="2"/>
        <v>70</v>
      </c>
      <c r="B76" s="128" t="s">
        <v>223</v>
      </c>
      <c r="C76" s="129" t="s">
        <v>169</v>
      </c>
      <c r="D76" s="153">
        <v>46291</v>
      </c>
    </row>
    <row r="77" spans="1:4" x14ac:dyDescent="0.2">
      <c r="A77" s="126">
        <f t="shared" si="2"/>
        <v>71</v>
      </c>
      <c r="B77" s="142" t="s">
        <v>257</v>
      </c>
      <c r="C77" s="143" t="s">
        <v>166</v>
      </c>
      <c r="D77" s="146">
        <v>46211</v>
      </c>
    </row>
    <row r="78" spans="1:4" x14ac:dyDescent="0.2">
      <c r="A78" s="126">
        <f t="shared" si="2"/>
        <v>72</v>
      </c>
      <c r="B78" s="142" t="s">
        <v>258</v>
      </c>
      <c r="C78" s="143" t="s">
        <v>166</v>
      </c>
      <c r="D78" s="146">
        <v>46218</v>
      </c>
    </row>
    <row r="79" spans="1:4" x14ac:dyDescent="0.2">
      <c r="A79" s="126">
        <f t="shared" si="2"/>
        <v>73</v>
      </c>
      <c r="B79" s="142" t="s">
        <v>259</v>
      </c>
      <c r="C79" s="143" t="s">
        <v>164</v>
      </c>
      <c r="D79" s="146">
        <v>46225</v>
      </c>
    </row>
    <row r="80" spans="1:4" x14ac:dyDescent="0.2">
      <c r="A80" s="126">
        <f t="shared" si="2"/>
        <v>74</v>
      </c>
      <c r="B80" s="142" t="s">
        <v>260</v>
      </c>
      <c r="C80" s="143" t="s">
        <v>164</v>
      </c>
      <c r="D80" s="146">
        <v>46232</v>
      </c>
    </row>
    <row r="81" spans="1:4" x14ac:dyDescent="0.2">
      <c r="A81" s="126">
        <f t="shared" si="2"/>
        <v>75</v>
      </c>
      <c r="B81" s="128" t="s">
        <v>261</v>
      </c>
      <c r="C81" s="129" t="s">
        <v>166</v>
      </c>
      <c r="D81" s="149">
        <v>46239</v>
      </c>
    </row>
    <row r="82" spans="1:4" x14ac:dyDescent="0.2">
      <c r="A82" s="126">
        <f t="shared" si="2"/>
        <v>76</v>
      </c>
      <c r="B82" s="128" t="s">
        <v>262</v>
      </c>
      <c r="C82" s="129" t="s">
        <v>164</v>
      </c>
      <c r="D82" s="149">
        <v>46246</v>
      </c>
    </row>
    <row r="83" spans="1:4" x14ac:dyDescent="0.2">
      <c r="A83" s="126">
        <f t="shared" si="2"/>
        <v>77</v>
      </c>
      <c r="B83" s="142" t="s">
        <v>263</v>
      </c>
      <c r="C83" s="143" t="s">
        <v>164</v>
      </c>
      <c r="D83" s="146">
        <v>46253</v>
      </c>
    </row>
    <row r="84" spans="1:4" x14ac:dyDescent="0.2">
      <c r="A84" s="126">
        <f t="shared" si="2"/>
        <v>78</v>
      </c>
      <c r="B84" s="128" t="s">
        <v>264</v>
      </c>
      <c r="C84" s="129" t="s">
        <v>166</v>
      </c>
      <c r="D84" s="149">
        <v>46260</v>
      </c>
    </row>
    <row r="85" spans="1:4" x14ac:dyDescent="0.2">
      <c r="A85" s="126">
        <f t="shared" si="2"/>
        <v>79</v>
      </c>
      <c r="B85" s="142" t="s">
        <v>265</v>
      </c>
      <c r="C85" s="143" t="s">
        <v>172</v>
      </c>
      <c r="D85" s="146">
        <v>46267</v>
      </c>
    </row>
    <row r="86" spans="1:4" x14ac:dyDescent="0.2">
      <c r="A86" s="126">
        <f t="shared" si="2"/>
        <v>80</v>
      </c>
      <c r="B86" s="142" t="s">
        <v>266</v>
      </c>
      <c r="C86" s="143" t="s">
        <v>172</v>
      </c>
      <c r="D86" s="146">
        <v>46274</v>
      </c>
    </row>
    <row r="87" spans="1:4" x14ac:dyDescent="0.2">
      <c r="A87" s="126">
        <f t="shared" si="2"/>
        <v>81</v>
      </c>
      <c r="B87" s="142" t="s">
        <v>267</v>
      </c>
      <c r="C87" s="143" t="s">
        <v>166</v>
      </c>
      <c r="D87" s="146">
        <v>46281</v>
      </c>
    </row>
    <row r="88" spans="1:4" x14ac:dyDescent="0.2">
      <c r="A88" s="126">
        <f t="shared" si="2"/>
        <v>82</v>
      </c>
      <c r="B88" s="128" t="s">
        <v>108</v>
      </c>
      <c r="C88" s="129" t="s">
        <v>166</v>
      </c>
      <c r="D88" s="149">
        <v>46288</v>
      </c>
    </row>
    <row r="89" spans="1:4" ht="13.5" thickBot="1" x14ac:dyDescent="0.25">
      <c r="A89" s="126">
        <f t="shared" si="2"/>
        <v>83</v>
      </c>
      <c r="B89" s="138" t="s">
        <v>40</v>
      </c>
      <c r="C89" s="139" t="s">
        <v>164</v>
      </c>
      <c r="D89" s="147">
        <v>46295</v>
      </c>
    </row>
    <row r="90" spans="1:4" ht="13.5" thickBot="1" x14ac:dyDescent="0.25">
      <c r="A90" s="141" t="s">
        <v>224</v>
      </c>
      <c r="B90" s="141"/>
    </row>
    <row r="91" spans="1:4" x14ac:dyDescent="0.2">
      <c r="A91" s="134">
        <v>84</v>
      </c>
      <c r="B91" s="135" t="s">
        <v>225</v>
      </c>
      <c r="C91" s="136" t="s">
        <v>169</v>
      </c>
      <c r="D91" s="152">
        <v>46305</v>
      </c>
    </row>
    <row r="92" spans="1:4" x14ac:dyDescent="0.2">
      <c r="A92" s="126">
        <f>A91+1</f>
        <v>85</v>
      </c>
      <c r="B92" s="142" t="s">
        <v>268</v>
      </c>
      <c r="C92" s="143" t="s">
        <v>172</v>
      </c>
      <c r="D92" s="146">
        <v>46311</v>
      </c>
    </row>
    <row r="93" spans="1:4" x14ac:dyDescent="0.2">
      <c r="A93" s="126">
        <f t="shared" ref="A93:A106" si="3">A92+1</f>
        <v>86</v>
      </c>
      <c r="B93" s="128" t="s">
        <v>226</v>
      </c>
      <c r="C93" s="129" t="s">
        <v>165</v>
      </c>
      <c r="D93" s="153">
        <v>46312</v>
      </c>
    </row>
    <row r="94" spans="1:4" x14ac:dyDescent="0.2">
      <c r="A94" s="126">
        <f t="shared" si="3"/>
        <v>87</v>
      </c>
      <c r="B94" s="128" t="s">
        <v>269</v>
      </c>
      <c r="C94" s="129" t="s">
        <v>166</v>
      </c>
      <c r="D94" s="148">
        <v>46318</v>
      </c>
    </row>
    <row r="95" spans="1:4" x14ac:dyDescent="0.2">
      <c r="A95" s="126">
        <f t="shared" si="3"/>
        <v>88</v>
      </c>
      <c r="B95" s="128" t="s">
        <v>227</v>
      </c>
      <c r="C95" s="129" t="s">
        <v>171</v>
      </c>
      <c r="D95" s="153">
        <v>46319</v>
      </c>
    </row>
    <row r="96" spans="1:4" x14ac:dyDescent="0.2">
      <c r="A96" s="126">
        <f t="shared" si="3"/>
        <v>89</v>
      </c>
      <c r="B96" s="142" t="s">
        <v>270</v>
      </c>
      <c r="C96" s="143" t="s">
        <v>164</v>
      </c>
      <c r="D96" s="146">
        <v>46325</v>
      </c>
    </row>
    <row r="97" spans="1:4" x14ac:dyDescent="0.2">
      <c r="A97" s="126">
        <f t="shared" si="3"/>
        <v>90</v>
      </c>
      <c r="B97" s="131" t="s">
        <v>228</v>
      </c>
      <c r="C97" s="130" t="s">
        <v>168</v>
      </c>
      <c r="D97" s="153">
        <v>46326</v>
      </c>
    </row>
    <row r="98" spans="1:4" x14ac:dyDescent="0.2">
      <c r="A98" s="126">
        <f t="shared" si="3"/>
        <v>91</v>
      </c>
      <c r="B98" s="142" t="s">
        <v>271</v>
      </c>
      <c r="C98" s="143" t="s">
        <v>172</v>
      </c>
      <c r="D98" s="146">
        <v>46332</v>
      </c>
    </row>
    <row r="99" spans="1:4" x14ac:dyDescent="0.2">
      <c r="A99" s="126">
        <f t="shared" si="3"/>
        <v>92</v>
      </c>
      <c r="B99" s="128" t="s">
        <v>229</v>
      </c>
      <c r="C99" s="129" t="s">
        <v>169</v>
      </c>
      <c r="D99" s="153">
        <v>46333</v>
      </c>
    </row>
    <row r="100" spans="1:4" x14ac:dyDescent="0.2">
      <c r="A100" s="126">
        <f t="shared" si="3"/>
        <v>93</v>
      </c>
      <c r="B100" s="128" t="s">
        <v>272</v>
      </c>
      <c r="C100" s="129" t="s">
        <v>166</v>
      </c>
      <c r="D100" s="149">
        <v>46339</v>
      </c>
    </row>
    <row r="101" spans="1:4" x14ac:dyDescent="0.2">
      <c r="A101" s="126">
        <f t="shared" si="3"/>
        <v>94</v>
      </c>
      <c r="B101" s="142" t="s">
        <v>273</v>
      </c>
      <c r="C101" s="143" t="s">
        <v>172</v>
      </c>
      <c r="D101" s="146">
        <v>46346</v>
      </c>
    </row>
    <row r="102" spans="1:4" x14ac:dyDescent="0.2">
      <c r="A102" s="126">
        <f t="shared" si="3"/>
        <v>95</v>
      </c>
      <c r="B102" s="128" t="s">
        <v>230</v>
      </c>
      <c r="C102" s="129" t="s">
        <v>173</v>
      </c>
      <c r="D102" s="153">
        <v>46347</v>
      </c>
    </row>
    <row r="103" spans="1:4" x14ac:dyDescent="0.2">
      <c r="A103" s="126">
        <f t="shared" si="3"/>
        <v>96</v>
      </c>
      <c r="B103" s="128" t="s">
        <v>231</v>
      </c>
      <c r="C103" s="129" t="s">
        <v>167</v>
      </c>
      <c r="D103" s="153">
        <v>46354</v>
      </c>
    </row>
    <row r="104" spans="1:4" x14ac:dyDescent="0.2">
      <c r="A104" s="126">
        <f t="shared" si="3"/>
        <v>97</v>
      </c>
      <c r="B104" s="131" t="s">
        <v>232</v>
      </c>
      <c r="C104" s="130" t="s">
        <v>168</v>
      </c>
      <c r="D104" s="153">
        <v>46368</v>
      </c>
    </row>
    <row r="105" spans="1:4" x14ac:dyDescent="0.2">
      <c r="A105" s="126">
        <f t="shared" si="3"/>
        <v>98</v>
      </c>
      <c r="B105" s="128" t="s">
        <v>233</v>
      </c>
      <c r="C105" s="129" t="s">
        <v>173</v>
      </c>
      <c r="D105" s="153">
        <v>46375</v>
      </c>
    </row>
    <row r="106" spans="1:4" ht="13.5" thickBot="1" x14ac:dyDescent="0.25">
      <c r="A106" s="126">
        <f t="shared" si="3"/>
        <v>99</v>
      </c>
      <c r="B106" s="138" t="s">
        <v>234</v>
      </c>
      <c r="C106" s="139" t="s">
        <v>169</v>
      </c>
      <c r="D106" s="154">
        <v>46375</v>
      </c>
    </row>
  </sheetData>
  <pageMargins left="0" right="0" top="0" bottom="0.75" header="0.3" footer="0.3"/>
  <pageSetup paperSize="17" scale="8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3395787FDFA14D9130A9F13963060A" ma:contentTypeVersion="6" ma:contentTypeDescription="Create a new document." ma:contentTypeScope="" ma:versionID="d86d2a16d841ad65e0c695b8aeaa8391">
  <xsd:schema xmlns:xsd="http://www.w3.org/2001/XMLSchema" xmlns:xs="http://www.w3.org/2001/XMLSchema" xmlns:p="http://schemas.microsoft.com/office/2006/metadata/properties" xmlns:ns2="bce56d96-9f4c-4a85-b4c4-1618f1d87977" xmlns:ns3="c490cfbf-cd13-4666-bb40-93c97985084a" targetNamespace="http://schemas.microsoft.com/office/2006/metadata/properties" ma:root="true" ma:fieldsID="a9a709455b9b2c023f90be2ca907a068" ns2:_="" ns3:_="">
    <xsd:import namespace="bce56d96-9f4c-4a85-b4c4-1618f1d87977"/>
    <xsd:import namespace="c490cfbf-cd13-4666-bb40-93c9798508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e56d96-9f4c-4a85-b4c4-1618f1d879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90cfbf-cd13-4666-bb40-93c97985084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490cfbf-cd13-4666-bb40-93c97985084a">
      <UserInfo>
        <DisplayName>Darrin Middleton</DisplayName>
        <AccountId>53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7BB51D-9E0A-49D5-97DD-558D7F80E2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ce56d96-9f4c-4a85-b4c4-1618f1d87977"/>
    <ds:schemaRef ds:uri="c490cfbf-cd13-4666-bb40-93c9798508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5B1CBAE-C3B6-4131-B29E-AD8139A257A3}">
  <ds:schemaRefs>
    <ds:schemaRef ds:uri="http://schemas.microsoft.com/office/2006/metadata/properties"/>
    <ds:schemaRef ds:uri="http://schemas.microsoft.com/office/infopath/2007/PartnerControls"/>
    <ds:schemaRef ds:uri="c490cfbf-cd13-4666-bb40-93c97985084a"/>
  </ds:schemaRefs>
</ds:datastoreItem>
</file>

<file path=customXml/itemProps3.xml><?xml version="1.0" encoding="utf-8"?>
<ds:datastoreItem xmlns:ds="http://schemas.openxmlformats.org/officeDocument/2006/customXml" ds:itemID="{79B9FC18-1EC7-4CE8-9EAD-2662DBE15BCC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3888d11-dc4c-42e1-993e-ecb17a8e3fe6}" enabled="1" method="Standard" siteId="{623cac68-b5d0-45f1-9109-3122c3974cc9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2016 - By Category Manager</vt:lpstr>
      <vt:lpstr>Savings</vt:lpstr>
      <vt:lpstr>2026</vt:lpstr>
      <vt:lpstr>'2016 - By Category Manager'!Print_Area</vt:lpstr>
      <vt:lpstr>'2026'!Print_Area</vt:lpstr>
      <vt:lpstr>Savings!Print_Area</vt:lpstr>
    </vt:vector>
  </TitlesOfParts>
  <Manager/>
  <Company>Publix Super Markets,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Publix Super Markets, Inc.</dc:creator>
  <cp:keywords/>
  <dc:description/>
  <cp:lastModifiedBy>Adam Goodson</cp:lastModifiedBy>
  <cp:revision/>
  <dcterms:created xsi:type="dcterms:W3CDTF">2005-08-10T16:53:14Z</dcterms:created>
  <dcterms:modified xsi:type="dcterms:W3CDTF">2025-10-24T14:54:41Z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0x010100CC3395787FDFA14D9130A9F13963060A</vt:lpwstr>
  </property>
</Properties>
</file>